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инф. сообщения\пол 28а\ГОДОВОЕ СОБРАНИЕ  2020\"/>
    </mc:Choice>
  </mc:AlternateContent>
  <xr:revisionPtr revIDLastSave="0" documentId="13_ncr:1_{70AB7C6E-E1A6-4B2F-910F-F77105A0B6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G24" i="2"/>
  <c r="G18" i="2"/>
  <c r="G11" i="2" s="1"/>
  <c r="D16" i="2"/>
  <c r="F30" i="2" s="1"/>
  <c r="G9" i="2"/>
  <c r="G12" i="2" s="1"/>
  <c r="F35" i="2" l="1"/>
  <c r="F20" i="2"/>
  <c r="F28" i="2"/>
  <c r="G10" i="1"/>
  <c r="G16" i="1"/>
  <c r="G20" i="1"/>
  <c r="G23" i="1"/>
  <c r="G27" i="1"/>
  <c r="G33" i="1"/>
  <c r="G35" i="1"/>
  <c r="G64" i="1"/>
  <c r="G77" i="1"/>
  <c r="G79" i="1"/>
</calcChain>
</file>

<file path=xl/sharedStrings.xml><?xml version="1.0" encoding="utf-8"?>
<sst xmlns="http://schemas.openxmlformats.org/spreadsheetml/2006/main" count="278" uniqueCount="220">
  <si>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</si>
  <si>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</si>
  <si>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</si>
  <si>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</si>
  <si>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</si>
  <si>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</si>
  <si>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</si>
  <si>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</si>
  <si>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</si>
  <si>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</si>
  <si>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</si>
  <si>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</si>
  <si>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</si>
  <si>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</si>
  <si>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</si>
  <si>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</si>
  <si>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</si>
  <si>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</si>
  <si>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</si>
  <si>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</si>
  <si>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</si>
  <si>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</si>
  <si>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</si>
  <si>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</si>
  <si>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</si>
  <si>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</si>
  <si>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</si>
  <si>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</si>
  <si>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</si>
  <si>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</si>
  <si>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</si>
  <si>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</si>
  <si>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</si>
  <si>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</si>
  <si>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</si>
  <si>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</si>
  <si>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</si>
  <si>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</si>
  <si>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</si>
  <si>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</si>
  <si>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</si>
  <si>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</si>
  <si>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</si>
  <si>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</si>
  <si>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</si>
  <si>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</si>
  <si>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</si>
  <si>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</si>
  <si>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</si>
  <si>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</si>
  <si>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</si>
  <si>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</si>
  <si>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</si>
  <si>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</si>
  <si>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</si>
  <si>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</si>
  <si>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</si>
  <si>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</si>
  <si>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</si>
  <si>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</si>
  <si>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</si>
  <si>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</si>
  <si>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</si>
  <si>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</si>
  <si>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</si>
  <si>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</si>
  <si>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</si>
  <si>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</si>
  <si>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</si>
  <si>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</si>
  <si>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</si>
  <si>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</si>
  <si>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</si>
  <si>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</si>
  <si>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</si>
  <si>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</si>
  <si>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</si>
  <si>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</si>
  <si>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</si>
  <si>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</si>
  <si>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</si>
  <si>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</si>
  <si>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</si>
  <si>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</si>
  <si>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</si>
  <si>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</si>
  <si>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</si>
  <si>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</si>
  <si>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</si>
  <si>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</si>
  <si>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</si>
  <si>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</si>
  <si>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</si>
  <si>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</si>
  <si>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</si>
  <si>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</si>
  <si>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</si>
  <si>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</si>
  <si>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</si>
  <si>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</si>
  <si>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</si>
  <si>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</si>
  <si>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</si>
  <si>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</si>
  <si>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</si>
  <si>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</si>
  <si>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</si>
  <si>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</si>
  <si>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</si>
  <si>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</si>
  <si>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</si>
  <si>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</si>
  <si>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</si>
  <si>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</si>
  <si>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</si>
  <si>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</si>
  <si>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</si>
  <si>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</si>
  <si>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</si>
  <si>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</si>
  <si>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</si>
  <si>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</si>
  <si>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</si>
  <si>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</si>
  <si>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</si>
  <si>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</si>
  <si>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</si>
  <si>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</si>
  <si>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</si>
  <si>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</si>
  <si>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</si>
  <si>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</si>
  <si>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</si>
  <si>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</si>
  <si>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</si>
  <si>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</si>
  <si>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</si>
  <si>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</si>
  <si>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</si>
  <si>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</si>
  <si>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</si>
  <si>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</si>
  <si>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</si>
  <si>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</si>
  <si>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</si>
  <si>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</si>
  <si>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</si>
  <si>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</si>
  <si>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</si>
  <si>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</si>
  <si>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</si>
  <si>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</si>
  <si>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</si>
  <si>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</si>
  <si>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</si>
  <si>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1 раз в год в весенний период</t>
  </si>
  <si>
    <t>По мере необходимости в зимний период</t>
  </si>
  <si>
    <t xml:space="preserve">0,96 единоразовый платеж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</si>
  <si>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</si>
  <si>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</si>
  <si>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Общим собранием собственников многоквартирного дома №28А улица Полякова г.Тольятти</t>
  </si>
  <si>
    <t>количество квартир 156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</si>
  <si>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</si>
  <si>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</si>
  <si>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 xml:space="preserve">Протокол №_____ от «____»_____________2020 г. </t>
  </si>
  <si>
    <t>дом №28А улица Полякова г.Тольятти с 01.12.2020 по 30.11.2021 г.с общей площадью квартир 6798,2 кв.м.</t>
  </si>
  <si>
    <t>Тариф в период с 01.12.2020 г. руб./кв.м общей площади  в месяц -  23,10 рублей*</t>
  </si>
  <si>
    <t>Сумма в год, руб. 1 884 461,04</t>
  </si>
  <si>
    <t>* применяется тариф, утверждаемый органами местного самоуправления городского округа Тольятти.</t>
  </si>
  <si>
    <t>Акарицидная обработка от клещей</t>
  </si>
  <si>
    <t>Вывоз снега с прилегающей территории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</si>
  <si>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 видеоархиву, сохраняющему записи с камер видеонаблюдения 5 (Пяти) календарных дней.                                          </t>
  </si>
  <si>
    <t>Установка системы автополива на придомовой территории**</t>
  </si>
  <si>
    <t>Установка системы автополива на придомовой территории для обеспечения полива газона и зеленых насаждений на придомовой территории</t>
  </si>
  <si>
    <t>11,87 (платеж включаемый в платежные документы в течение 6 (Шести) месяцев</t>
  </si>
  <si>
    <t>**отмечены позиции, применяемые в случае утверждения Общим собранием собственников многоквартирного дома</t>
  </si>
  <si>
    <t>Размер платы за ремонт общего имущества многоквартирного дома</t>
  </si>
  <si>
    <t>Примечание</t>
  </si>
  <si>
    <t>Площадь МКД (м2):</t>
  </si>
  <si>
    <t>Размер платы, руб/м2/мес</t>
  </si>
  <si>
    <t>Сумма, руб.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</si>
  <si>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</si>
  <si>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</si>
  <si>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</si>
  <si>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</si>
  <si>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</si>
  <si>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</si>
  <si>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</si>
  <si>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Полякова, 28А</t>
  </si>
  <si>
    <t>Начало периода</t>
  </si>
  <si>
    <t>Конец периода</t>
  </si>
  <si>
    <t>Кол-во расчетных периодов</t>
  </si>
  <si>
    <t>№ п.п.</t>
  </si>
  <si>
    <t>Наименование работ</t>
  </si>
  <si>
    <t>Стоимость,     руб/м2/мес</t>
  </si>
  <si>
    <t>Ориентировочная стоимость работ,  руб.</t>
  </si>
  <si>
    <t>Резерв на аварийно-восстановительный ремонт</t>
  </si>
  <si>
    <t>Мероприятия по подготовке к сезонной эксплуатации</t>
  </si>
  <si>
    <t>Подготовка ИТП к отопительному сезону</t>
  </si>
  <si>
    <t>Ежегодная замена манометров МПЗ-У ру16  по требованию правил эксплуатации энерго установок - 10 шт</t>
  </si>
  <si>
    <t>Замена трехходовых кранов на новые, шаровые ду-15 -10 шт.</t>
  </si>
  <si>
    <t>ежегодная замена термометров ТТЖ-150  по требованию правил эксплуатации энерго установок - 10 шт</t>
  </si>
  <si>
    <t>ПЛАНОВЫЕ РАБОТЫ, ВСЕГО В Т.Ч.:</t>
  </si>
  <si>
    <t>ПРОТИВОПОЖАРНЫЕ МЕРОПРИЯТИЯ</t>
  </si>
  <si>
    <t>САНТЕХНИЧЕСКИЕ РАБОТЫ</t>
  </si>
  <si>
    <t>Чистка теплообменника</t>
  </si>
  <si>
    <t>ИТП- 1 шт.</t>
  </si>
  <si>
    <t>Замена запорной арматуры</t>
  </si>
  <si>
    <t>Замена кранов шаровых в тех.подполье  ду 15 мм. г/г -12 шт.  ( ХВС, ГВС)</t>
  </si>
  <si>
    <t>ВНУТРИДОМОВОЕ ЭЛЕКТРООБОРУДОВАНИЕ</t>
  </si>
  <si>
    <t>Замена светильников</t>
  </si>
  <si>
    <t xml:space="preserve"> на светодиодные в  тех. подполье - 30 шт.</t>
  </si>
  <si>
    <t>КИПиА</t>
  </si>
  <si>
    <t>ОБЩЕСТРОИТЕЛЬНЫЕ РАБОТЫ</t>
  </si>
  <si>
    <t>ЛИФТЫ</t>
  </si>
  <si>
    <t>ПРОЧЕЕ</t>
  </si>
  <si>
    <t>Благоустройство (посадка деревьев, кустарников, газона)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</si>
  <si>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</si>
  <si>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</si>
  <si>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Протокол № 4 от «___»_____________2021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</si>
</sst>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dd/mm/yy;@"/>
  </numFmts>
  <fonts count="3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2"/>
      <name val="Times New Roman"/>
      <family val="1"/>
      <charset val="1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23" fillId="0" borderId="0"/>
  </cellStyleXfs>
  <cellXfs count="17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19" fillId="0" borderId="0" xfId="1" applyFont="1" applyAlignment="1">
      <alignment horizontal="center" vertical="center"/>
    </xf>
    <xf numFmtId="0" fontId="19" fillId="0" borderId="14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4" fontId="19" fillId="0" borderId="19" xfId="1" applyNumberFormat="1" applyFont="1" applyBorder="1" applyAlignment="1">
      <alignment horizontal="center" vertical="center"/>
    </xf>
    <xf numFmtId="0" fontId="19" fillId="0" borderId="16" xfId="1" applyFont="1" applyBorder="1" applyAlignment="1">
      <alignment horizontal="left" vertical="center"/>
    </xf>
    <xf numFmtId="0" fontId="19" fillId="0" borderId="22" xfId="1" applyFont="1" applyBorder="1" applyAlignment="1">
      <alignment horizontal="center" vertical="center"/>
    </xf>
    <xf numFmtId="4" fontId="19" fillId="0" borderId="27" xfId="1" applyNumberFormat="1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31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0" fontId="26" fillId="0" borderId="0" xfId="1" applyFont="1" applyAlignment="1">
      <alignment horizontal="center" vertical="center" wrapText="1"/>
    </xf>
    <xf numFmtId="165" fontId="20" fillId="0" borderId="33" xfId="1" applyNumberFormat="1" applyFont="1" applyBorder="1" applyAlignment="1">
      <alignment horizontal="center" vertical="center" wrapText="1"/>
    </xf>
    <xf numFmtId="1" fontId="18" fillId="0" borderId="27" xfId="1" applyNumberFormat="1" applyFont="1" applyBorder="1" applyAlignment="1">
      <alignment horizontal="center" vertical="center" wrapText="1"/>
    </xf>
    <xf numFmtId="165" fontId="19" fillId="0" borderId="34" xfId="1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49" fontId="19" fillId="0" borderId="11" xfId="1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 wrapText="1"/>
    </xf>
    <xf numFmtId="4" fontId="19" fillId="0" borderId="31" xfId="1" applyNumberFormat="1" applyFont="1" applyBorder="1" applyAlignment="1">
      <alignment horizontal="center" vertical="center" wrapText="1"/>
    </xf>
    <xf numFmtId="49" fontId="19" fillId="0" borderId="16" xfId="1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 wrapText="1"/>
    </xf>
    <xf numFmtId="4" fontId="19" fillId="0" borderId="39" xfId="1" applyNumberFormat="1" applyFont="1" applyBorder="1" applyAlignment="1">
      <alignment horizontal="center" vertical="center" wrapText="1"/>
    </xf>
    <xf numFmtId="4" fontId="29" fillId="0" borderId="39" xfId="1" applyNumberFormat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 shrinkToFit="1"/>
    </xf>
    <xf numFmtId="4" fontId="22" fillId="0" borderId="39" xfId="1" applyNumberFormat="1" applyFont="1" applyBorder="1" applyAlignment="1">
      <alignment horizontal="center" vertical="center" wrapText="1"/>
    </xf>
    <xf numFmtId="4" fontId="29" fillId="3" borderId="39" xfId="1" applyNumberFormat="1" applyFont="1" applyFill="1" applyBorder="1" applyAlignment="1">
      <alignment horizontal="center" vertical="center" wrapText="1"/>
    </xf>
    <xf numFmtId="49" fontId="21" fillId="0" borderId="16" xfId="1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4" fontId="19" fillId="3" borderId="4" xfId="1" applyNumberFormat="1" applyFont="1" applyFill="1" applyBorder="1" applyAlignment="1">
      <alignment horizontal="center" vertical="center" wrapText="1"/>
    </xf>
    <xf numFmtId="4" fontId="29" fillId="3" borderId="39" xfId="0" applyNumberFormat="1" applyFont="1" applyFill="1" applyBorder="1" applyAlignment="1">
      <alignment horizontal="center" vertical="center"/>
    </xf>
    <xf numFmtId="4" fontId="30" fillId="3" borderId="39" xfId="1" applyNumberFormat="1" applyFont="1" applyFill="1" applyBorder="1" applyAlignment="1">
      <alignment horizontal="center" vertical="center" wrapText="1"/>
    </xf>
    <xf numFmtId="49" fontId="19" fillId="0" borderId="22" xfId="1" applyNumberFormat="1" applyFont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 wrapText="1"/>
    </xf>
    <xf numFmtId="4" fontId="29" fillId="3" borderId="3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center"/>
    </xf>
    <xf numFmtId="0" fontId="19" fillId="0" borderId="4" xfId="1" applyFont="1" applyBorder="1" applyAlignment="1">
      <alignment vertical="center" wrapText="1"/>
    </xf>
    <xf numFmtId="0" fontId="21" fillId="0" borderId="32" xfId="1" applyFont="1" applyBorder="1" applyAlignment="1">
      <alignment horizontal="left" vertical="top" wrapText="1"/>
    </xf>
    <xf numFmtId="0" fontId="28" fillId="0" borderId="23" xfId="1" applyFont="1" applyBorder="1" applyAlignment="1">
      <alignment horizontal="center" vertical="top" wrapText="1"/>
    </xf>
    <xf numFmtId="0" fontId="28" fillId="0" borderId="40" xfId="1" applyFont="1" applyBorder="1" applyAlignment="1">
      <alignment horizontal="center" vertical="top" wrapText="1"/>
    </xf>
    <xf numFmtId="0" fontId="27" fillId="0" borderId="0" xfId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24" fillId="0" borderId="0" xfId="0" applyFont="1" applyAlignment="1">
      <alignment horizontal="left" vertical="top" wrapText="1"/>
    </xf>
    <xf numFmtId="0" fontId="19" fillId="3" borderId="4" xfId="1" applyFont="1" applyFill="1" applyBorder="1" applyAlignment="1">
      <alignment vertical="center" wrapText="1"/>
    </xf>
    <xf numFmtId="0" fontId="21" fillId="3" borderId="4" xfId="1" applyFont="1" applyFill="1" applyBorder="1" applyAlignment="1">
      <alignment horizontal="left" vertical="top" wrapText="1"/>
    </xf>
    <xf numFmtId="0" fontId="28" fillId="3" borderId="4" xfId="1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vertical="center" wrapText="1"/>
    </xf>
    <xf numFmtId="0" fontId="19" fillId="0" borderId="6" xfId="1" applyFont="1" applyBorder="1" applyAlignment="1">
      <alignment horizontal="center" vertical="center" wrapText="1" shrinkToFit="1"/>
    </xf>
    <xf numFmtId="0" fontId="19" fillId="0" borderId="9" xfId="1" applyFont="1" applyBorder="1" applyAlignment="1">
      <alignment horizontal="center" vertical="center" wrapText="1" shrinkToFit="1"/>
    </xf>
    <xf numFmtId="0" fontId="19" fillId="3" borderId="4" xfId="0" applyFont="1" applyFill="1" applyBorder="1" applyAlignment="1">
      <alignment horizontal="left" vertical="center" wrapText="1"/>
    </xf>
    <xf numFmtId="0" fontId="21" fillId="0" borderId="6" xfId="1" applyFont="1" applyBorder="1" applyAlignment="1">
      <alignment horizontal="left" vertical="center" wrapText="1"/>
    </xf>
    <xf numFmtId="0" fontId="21" fillId="0" borderId="7" xfId="1" applyFont="1" applyBorder="1" applyAlignment="1">
      <alignment horizontal="left" vertical="center" wrapText="1"/>
    </xf>
    <xf numFmtId="0" fontId="28" fillId="0" borderId="6" xfId="1" applyFont="1" applyBorder="1" applyAlignment="1">
      <alignment horizontal="left" vertical="center" wrapText="1"/>
    </xf>
    <xf numFmtId="0" fontId="28" fillId="0" borderId="7" xfId="1" applyFont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top" wrapText="1"/>
    </xf>
    <xf numFmtId="0" fontId="28" fillId="3" borderId="6" xfId="1" applyFont="1" applyFill="1" applyBorder="1" applyAlignment="1">
      <alignment horizontal="left" vertical="center" wrapText="1"/>
    </xf>
    <xf numFmtId="0" fontId="28" fillId="3" borderId="7" xfId="1" applyFont="1" applyFill="1" applyBorder="1" applyAlignment="1">
      <alignment horizontal="left" vertical="center" wrapText="1"/>
    </xf>
    <xf numFmtId="165" fontId="20" fillId="0" borderId="22" xfId="1" applyNumberFormat="1" applyFont="1" applyBorder="1" applyAlignment="1">
      <alignment horizontal="center" vertical="center" wrapText="1"/>
    </xf>
    <xf numFmtId="165" fontId="20" fillId="0" borderId="32" xfId="1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2" xfId="1" applyFont="1" applyBorder="1" applyAlignment="1">
      <alignment vertical="center" wrapText="1"/>
    </xf>
    <xf numFmtId="0" fontId="21" fillId="0" borderId="4" xfId="1" applyFont="1" applyBorder="1" applyAlignment="1">
      <alignment horizontal="center" vertical="top" wrapText="1"/>
    </xf>
    <xf numFmtId="0" fontId="28" fillId="0" borderId="4" xfId="1" applyFont="1" applyBorder="1" applyAlignment="1">
      <alignment horizontal="center" vertical="top" wrapText="1"/>
    </xf>
    <xf numFmtId="0" fontId="19" fillId="0" borderId="23" xfId="1" applyFont="1" applyBorder="1" applyAlignment="1">
      <alignment horizontal="left" vertical="center"/>
    </xf>
    <xf numFmtId="0" fontId="19" fillId="0" borderId="24" xfId="1" applyFont="1" applyBorder="1" applyAlignment="1">
      <alignment horizontal="left" vertical="center"/>
    </xf>
    <xf numFmtId="0" fontId="24" fillId="0" borderId="28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left" vertical="center"/>
    </xf>
    <xf numFmtId="0" fontId="19" fillId="0" borderId="6" xfId="1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1" fillId="0" borderId="4" xfId="1" applyFont="1" applyBorder="1" applyAlignment="1">
      <alignment horizontal="left" vertical="center"/>
    </xf>
    <xf numFmtId="0" fontId="21" fillId="0" borderId="6" xfId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</cellXfs>
  <cellStyles count="3">
    <cellStyle name="Обычный" xfId="0" builtinId="0"/>
    <cellStyle name="Обычный_Осн. перерасход.ТСЖ" xfId="1" xr:uid="{0B47B836-F0D2-4710-A964-542F02B0387F}"/>
    <cellStyle name="Обычный_Расчеты по ТСЖ-Топ7-факт" xfId="2" xr:uid="{8CBE44E7-EA72-42C2-91B0-169F8CB43B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25</xdr:row>
      <xdr:rowOff>114300</xdr:rowOff>
    </xdr:from>
    <xdr:to>
      <xdr:col>7</xdr:col>
      <xdr:colOff>76200</xdr:colOff>
      <xdr:row>47</xdr:row>
      <xdr:rowOff>28575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92101FAD-1BB8-4B4E-8903-16506C624465}"/>
            </a:ext>
          </a:extLst>
        </xdr:cNvPr>
        <xdr:cNvSpPr txBox="1">
          <a:spLocks noChangeArrowheads="1"/>
        </xdr:cNvSpPr>
      </xdr:nvSpPr>
      <xdr:spPr bwMode="auto">
        <a:xfrm>
          <a:off x="7877175" y="9896475"/>
          <a:ext cx="762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114300</xdr:rowOff>
    </xdr:from>
    <xdr:to>
      <xdr:col>7</xdr:col>
      <xdr:colOff>76200</xdr:colOff>
      <xdr:row>47</xdr:row>
      <xdr:rowOff>28575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2361B4AE-9E99-47CB-B15C-80A7A0B65C42}"/>
            </a:ext>
          </a:extLst>
        </xdr:cNvPr>
        <xdr:cNvSpPr txBox="1">
          <a:spLocks noChangeArrowheads="1"/>
        </xdr:cNvSpPr>
      </xdr:nvSpPr>
      <xdr:spPr bwMode="auto">
        <a:xfrm>
          <a:off x="7877175" y="9896475"/>
          <a:ext cx="762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171450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CA15572-B075-4155-BCF1-3562E2D23BC0}"/>
            </a:ext>
          </a:extLst>
        </xdr:cNvPr>
        <xdr:cNvSpPr txBox="1">
          <a:spLocks noChangeArrowheads="1"/>
        </xdr:cNvSpPr>
      </xdr:nvSpPr>
      <xdr:spPr bwMode="auto">
        <a:xfrm>
          <a:off x="7877175" y="10839450"/>
          <a:ext cx="762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171450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0751337-9CD2-4E0F-B198-4BF3612F9752}"/>
            </a:ext>
          </a:extLst>
        </xdr:cNvPr>
        <xdr:cNvSpPr txBox="1">
          <a:spLocks noChangeArrowheads="1"/>
        </xdr:cNvSpPr>
      </xdr:nvSpPr>
      <xdr:spPr bwMode="auto">
        <a:xfrm>
          <a:off x="7877175" y="10839450"/>
          <a:ext cx="762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46</xdr:row>
      <xdr:rowOff>104775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E6F387D-8E5E-4675-B1AA-D608B3B590D7}"/>
            </a:ext>
          </a:extLst>
        </xdr:cNvPr>
        <xdr:cNvSpPr txBox="1">
          <a:spLocks noChangeArrowheads="1"/>
        </xdr:cNvSpPr>
      </xdr:nvSpPr>
      <xdr:spPr bwMode="auto">
        <a:xfrm>
          <a:off x="7877175" y="9782175"/>
          <a:ext cx="762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46</xdr:row>
      <xdr:rowOff>104775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C081813F-BFF7-4016-9F5F-1BE0296AFB0F}"/>
            </a:ext>
          </a:extLst>
        </xdr:cNvPr>
        <xdr:cNvSpPr txBox="1">
          <a:spLocks noChangeArrowheads="1"/>
        </xdr:cNvSpPr>
      </xdr:nvSpPr>
      <xdr:spPr bwMode="auto">
        <a:xfrm>
          <a:off x="7877175" y="9782175"/>
          <a:ext cx="762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114300</xdr:rowOff>
    </xdr:from>
    <xdr:to>
      <xdr:col>7</xdr:col>
      <xdr:colOff>76200</xdr:colOff>
      <xdr:row>33</xdr:row>
      <xdr:rowOff>95250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9DCED51D-FFB9-44CA-8B30-18CE58C9D358}"/>
            </a:ext>
          </a:extLst>
        </xdr:cNvPr>
        <xdr:cNvSpPr txBox="1">
          <a:spLocks noChangeArrowheads="1"/>
        </xdr:cNvSpPr>
      </xdr:nvSpPr>
      <xdr:spPr bwMode="auto">
        <a:xfrm>
          <a:off x="7877175" y="9896475"/>
          <a:ext cx="762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114300</xdr:rowOff>
    </xdr:from>
    <xdr:to>
      <xdr:col>7</xdr:col>
      <xdr:colOff>76200</xdr:colOff>
      <xdr:row>33</xdr:row>
      <xdr:rowOff>95250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A0FCC820-C2EC-45D6-9472-C00AB110CD8C}"/>
            </a:ext>
          </a:extLst>
        </xdr:cNvPr>
        <xdr:cNvSpPr txBox="1">
          <a:spLocks noChangeArrowheads="1"/>
        </xdr:cNvSpPr>
      </xdr:nvSpPr>
      <xdr:spPr bwMode="auto">
        <a:xfrm>
          <a:off x="7877175" y="9896475"/>
          <a:ext cx="762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46</xdr:row>
      <xdr:rowOff>104775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9A2D4DB8-0038-4463-BAE6-6C429483DBCC}"/>
            </a:ext>
          </a:extLst>
        </xdr:cNvPr>
        <xdr:cNvSpPr txBox="1">
          <a:spLocks noChangeArrowheads="1"/>
        </xdr:cNvSpPr>
      </xdr:nvSpPr>
      <xdr:spPr bwMode="auto">
        <a:xfrm>
          <a:off x="7877175" y="9782175"/>
          <a:ext cx="762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46</xdr:row>
      <xdr:rowOff>104775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F7744099-8FAA-4503-A087-FBFBAC924552}"/>
            </a:ext>
          </a:extLst>
        </xdr:cNvPr>
        <xdr:cNvSpPr txBox="1">
          <a:spLocks noChangeArrowheads="1"/>
        </xdr:cNvSpPr>
      </xdr:nvSpPr>
      <xdr:spPr bwMode="auto">
        <a:xfrm>
          <a:off x="7877175" y="9782175"/>
          <a:ext cx="762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114300</xdr:rowOff>
    </xdr:from>
    <xdr:to>
      <xdr:col>7</xdr:col>
      <xdr:colOff>76200</xdr:colOff>
      <xdr:row>33</xdr:row>
      <xdr:rowOff>95250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4EDBF571-A1A7-4C9A-AE5C-E8A0645DDAAC}"/>
            </a:ext>
          </a:extLst>
        </xdr:cNvPr>
        <xdr:cNvSpPr txBox="1">
          <a:spLocks noChangeArrowheads="1"/>
        </xdr:cNvSpPr>
      </xdr:nvSpPr>
      <xdr:spPr bwMode="auto">
        <a:xfrm>
          <a:off x="7877175" y="9896475"/>
          <a:ext cx="762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114300</xdr:rowOff>
    </xdr:from>
    <xdr:to>
      <xdr:col>7</xdr:col>
      <xdr:colOff>76200</xdr:colOff>
      <xdr:row>33</xdr:row>
      <xdr:rowOff>95250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B796D2D3-2D5D-4AAC-BD16-F41ABFBCC6E8}"/>
            </a:ext>
          </a:extLst>
        </xdr:cNvPr>
        <xdr:cNvSpPr txBox="1">
          <a:spLocks noChangeArrowheads="1"/>
        </xdr:cNvSpPr>
      </xdr:nvSpPr>
      <xdr:spPr bwMode="auto">
        <a:xfrm>
          <a:off x="7877175" y="9896475"/>
          <a:ext cx="762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114300</xdr:rowOff>
    </xdr:from>
    <xdr:to>
      <xdr:col>7</xdr:col>
      <xdr:colOff>76200</xdr:colOff>
      <xdr:row>46</xdr:row>
      <xdr:rowOff>28575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248A3DD4-A041-49EA-B86A-B8445209305D}"/>
            </a:ext>
          </a:extLst>
        </xdr:cNvPr>
        <xdr:cNvSpPr txBox="1">
          <a:spLocks noChangeArrowheads="1"/>
        </xdr:cNvSpPr>
      </xdr:nvSpPr>
      <xdr:spPr bwMode="auto">
        <a:xfrm>
          <a:off x="7877175" y="9658350"/>
          <a:ext cx="762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114300</xdr:rowOff>
    </xdr:from>
    <xdr:to>
      <xdr:col>7</xdr:col>
      <xdr:colOff>76200</xdr:colOff>
      <xdr:row>46</xdr:row>
      <xdr:rowOff>28575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5FF84215-5D04-42F7-BE51-8C8AFE82FF23}"/>
            </a:ext>
          </a:extLst>
        </xdr:cNvPr>
        <xdr:cNvSpPr txBox="1">
          <a:spLocks noChangeArrowheads="1"/>
        </xdr:cNvSpPr>
      </xdr:nvSpPr>
      <xdr:spPr bwMode="auto">
        <a:xfrm>
          <a:off x="7877175" y="9658350"/>
          <a:ext cx="762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32</xdr:row>
      <xdr:rowOff>171450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63C2E0AA-5D1C-4CE9-A066-62C555872FB3}"/>
            </a:ext>
          </a:extLst>
        </xdr:cNvPr>
        <xdr:cNvSpPr txBox="1">
          <a:spLocks noChangeArrowheads="1"/>
        </xdr:cNvSpPr>
      </xdr:nvSpPr>
      <xdr:spPr bwMode="auto">
        <a:xfrm>
          <a:off x="7877175" y="9782175"/>
          <a:ext cx="762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32</xdr:row>
      <xdr:rowOff>171450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61BF93FB-C26D-4E46-8A66-98FFF4C84B64}"/>
            </a:ext>
          </a:extLst>
        </xdr:cNvPr>
        <xdr:cNvSpPr txBox="1">
          <a:spLocks noChangeArrowheads="1"/>
        </xdr:cNvSpPr>
      </xdr:nvSpPr>
      <xdr:spPr bwMode="auto">
        <a:xfrm>
          <a:off x="7877175" y="9782175"/>
          <a:ext cx="762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"/>
  <sheetViews>
    <sheetView topLeftCell="A94" zoomScale="85" zoomScaleNormal="85" workbookViewId="0">
      <selection activeCell="B3" sqref="B3:G3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109"/>
      <c r="B1" s="110" t="s">
        <v>0</v>
      </c>
      <c r="C1" s="110"/>
      <c r="D1" s="110"/>
      <c r="E1" s="110"/>
      <c r="F1" s="110"/>
      <c r="G1" s="110"/>
    </row>
    <row r="2" spans="1:7" ht="36" customHeight="1" x14ac:dyDescent="0.25">
      <c r="A2" s="109"/>
      <c r="B2" s="111" t="s">
        <v>160</v>
      </c>
      <c r="C2" s="111"/>
      <c r="D2" s="111"/>
      <c r="E2" s="111"/>
      <c r="F2" s="111"/>
      <c r="G2" s="111"/>
    </row>
    <row r="3" spans="1:7" ht="36.75" customHeight="1" x14ac:dyDescent="0.25">
      <c r="A3" s="109"/>
      <c r="B3" s="111" t="s">
        <v>164</v>
      </c>
      <c r="C3" s="111"/>
      <c r="D3" s="111"/>
      <c r="E3" s="111"/>
      <c r="F3" s="111"/>
      <c r="G3" s="111"/>
    </row>
    <row r="4" spans="1:7" x14ac:dyDescent="0.25">
      <c r="A4" s="113" t="s">
        <v>1</v>
      </c>
      <c r="B4" s="113"/>
      <c r="C4" s="113"/>
      <c r="D4" s="113"/>
      <c r="E4" s="113"/>
      <c r="F4" s="113"/>
      <c r="G4" s="113"/>
    </row>
    <row r="5" spans="1:7" ht="22.5" customHeight="1" x14ac:dyDescent="0.25">
      <c r="A5" s="114" t="s">
        <v>2</v>
      </c>
      <c r="B5" s="114"/>
      <c r="C5" s="114"/>
      <c r="D5" s="114"/>
      <c r="E5" s="114"/>
      <c r="F5" s="114"/>
      <c r="G5" s="114"/>
    </row>
    <row r="6" spans="1:7" ht="22.5" customHeight="1" x14ac:dyDescent="0.25">
      <c r="A6" s="112" t="s">
        <v>165</v>
      </c>
      <c r="B6" s="112"/>
      <c r="C6" s="112"/>
      <c r="D6" s="7" t="s">
        <v>161</v>
      </c>
      <c r="E6" s="13"/>
      <c r="F6" s="13"/>
      <c r="G6" s="13"/>
    </row>
    <row r="7" spans="1:7" ht="21" customHeight="1" x14ac:dyDescent="0.25">
      <c r="A7" s="112" t="s">
        <v>166</v>
      </c>
      <c r="B7" s="112"/>
      <c r="C7" s="112"/>
      <c r="D7" s="7" t="s">
        <v>167</v>
      </c>
      <c r="E7" s="7" t="s">
        <v>88</v>
      </c>
      <c r="G7" s="1" t="s">
        <v>88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87</v>
      </c>
      <c r="F8" s="6" t="s">
        <v>86</v>
      </c>
      <c r="G8" s="6" t="s">
        <v>64</v>
      </c>
    </row>
    <row r="9" spans="1:7" ht="15.75" customHeight="1" x14ac:dyDescent="0.25">
      <c r="A9" s="107" t="s">
        <v>7</v>
      </c>
      <c r="B9" s="107"/>
      <c r="C9" s="107"/>
      <c r="D9" s="107"/>
      <c r="E9" s="107"/>
      <c r="F9" s="107"/>
      <c r="G9" s="107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84">
        <v>2.69</v>
      </c>
      <c r="F10" s="104">
        <v>3.5</v>
      </c>
      <c r="G10" s="98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85"/>
      <c r="F11" s="105"/>
      <c r="G11" s="99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62</v>
      </c>
      <c r="E12" s="85"/>
      <c r="F12" s="105"/>
      <c r="G12" s="99"/>
    </row>
    <row r="13" spans="1:7" ht="45" x14ac:dyDescent="0.25">
      <c r="A13" s="91" t="s">
        <v>18</v>
      </c>
      <c r="B13" s="3" t="s">
        <v>19</v>
      </c>
      <c r="C13" s="9" t="s">
        <v>20</v>
      </c>
      <c r="D13" s="3"/>
      <c r="E13" s="85"/>
      <c r="F13" s="105"/>
      <c r="G13" s="99"/>
    </row>
    <row r="14" spans="1:7" ht="49.5" customHeight="1" x14ac:dyDescent="0.25">
      <c r="A14" s="91"/>
      <c r="B14" s="3" t="s">
        <v>21</v>
      </c>
      <c r="C14" s="9" t="s">
        <v>22</v>
      </c>
      <c r="D14" s="3"/>
      <c r="E14" s="85"/>
      <c r="F14" s="105"/>
      <c r="G14" s="99"/>
    </row>
    <row r="15" spans="1:7" ht="29.25" customHeight="1" x14ac:dyDescent="0.25">
      <c r="A15" s="91"/>
      <c r="B15" s="3" t="s">
        <v>23</v>
      </c>
      <c r="C15" s="9" t="s">
        <v>24</v>
      </c>
      <c r="D15" s="3" t="s">
        <v>25</v>
      </c>
      <c r="E15" s="86"/>
      <c r="F15" s="106"/>
      <c r="G15" s="100"/>
    </row>
    <row r="16" spans="1:7" ht="28.5" customHeight="1" x14ac:dyDescent="0.25">
      <c r="A16" s="84" t="s">
        <v>80</v>
      </c>
      <c r="B16" s="3" t="s">
        <v>28</v>
      </c>
      <c r="C16" s="9" t="s">
        <v>17</v>
      </c>
      <c r="D16" s="3" t="s">
        <v>29</v>
      </c>
      <c r="E16" s="84">
        <v>3.03</v>
      </c>
      <c r="F16" s="84">
        <v>3.75</v>
      </c>
      <c r="G16" s="98" t="e">
        <f>E16*#REF!*6+F16*#REF!*6</f>
        <v>#REF!</v>
      </c>
    </row>
    <row r="17" spans="1:7" ht="42" customHeight="1" x14ac:dyDescent="0.25">
      <c r="A17" s="85"/>
      <c r="B17" s="3" t="s">
        <v>30</v>
      </c>
      <c r="C17" s="9" t="s">
        <v>31</v>
      </c>
      <c r="D17" s="3" t="s">
        <v>63</v>
      </c>
      <c r="E17" s="85"/>
      <c r="F17" s="85"/>
      <c r="G17" s="99"/>
    </row>
    <row r="18" spans="1:7" ht="42.75" customHeight="1" x14ac:dyDescent="0.25">
      <c r="A18" s="85"/>
      <c r="B18" s="3" t="s">
        <v>65</v>
      </c>
      <c r="C18" s="9" t="s">
        <v>26</v>
      </c>
      <c r="D18" s="3" t="s">
        <v>68</v>
      </c>
      <c r="E18" s="85"/>
      <c r="F18" s="85"/>
      <c r="G18" s="99"/>
    </row>
    <row r="19" spans="1:7" ht="62.25" customHeight="1" x14ac:dyDescent="0.25">
      <c r="A19" s="86"/>
      <c r="B19" s="3" t="s">
        <v>66</v>
      </c>
      <c r="C19" s="9" t="s">
        <v>27</v>
      </c>
      <c r="D19" s="3" t="s">
        <v>67</v>
      </c>
      <c r="E19" s="86"/>
      <c r="F19" s="86"/>
      <c r="G19" s="100"/>
    </row>
    <row r="20" spans="1:7" ht="36" customHeight="1" x14ac:dyDescent="0.25">
      <c r="A20" s="84" t="s">
        <v>32</v>
      </c>
      <c r="B20" s="3" t="s">
        <v>28</v>
      </c>
      <c r="C20" s="9" t="s">
        <v>17</v>
      </c>
      <c r="D20" s="3" t="s">
        <v>29</v>
      </c>
      <c r="E20" s="84">
        <v>2.48</v>
      </c>
      <c r="F20" s="84">
        <v>3.01</v>
      </c>
      <c r="G20" s="98" t="e">
        <f>E20*#REF!*6+F20*#REF!*6</f>
        <v>#REF!</v>
      </c>
    </row>
    <row r="21" spans="1:7" ht="45" x14ac:dyDescent="0.25">
      <c r="A21" s="85"/>
      <c r="B21" s="3" t="s">
        <v>81</v>
      </c>
      <c r="C21" s="9" t="s">
        <v>31</v>
      </c>
      <c r="D21" s="3" t="s">
        <v>33</v>
      </c>
      <c r="E21" s="85"/>
      <c r="F21" s="85"/>
      <c r="G21" s="99"/>
    </row>
    <row r="22" spans="1:7" ht="40.5" customHeight="1" x14ac:dyDescent="0.25">
      <c r="A22" s="86"/>
      <c r="B22" s="3" t="s">
        <v>66</v>
      </c>
      <c r="C22" s="9" t="s">
        <v>27</v>
      </c>
      <c r="D22" s="3" t="s">
        <v>69</v>
      </c>
      <c r="E22" s="86"/>
      <c r="F22" s="86"/>
      <c r="G22" s="100"/>
    </row>
    <row r="23" spans="1:7" ht="30" customHeight="1" x14ac:dyDescent="0.25">
      <c r="A23" s="84" t="s">
        <v>34</v>
      </c>
      <c r="B23" s="3" t="s">
        <v>35</v>
      </c>
      <c r="C23" s="9" t="s">
        <v>26</v>
      </c>
      <c r="D23" s="3" t="s">
        <v>36</v>
      </c>
      <c r="E23" s="84">
        <v>0.89</v>
      </c>
      <c r="F23" s="104">
        <v>1.3</v>
      </c>
      <c r="G23" s="98" t="e">
        <f>E23*#REF!*6+F23*#REF!*6</f>
        <v>#REF!</v>
      </c>
    </row>
    <row r="24" spans="1:7" ht="43.5" customHeight="1" x14ac:dyDescent="0.25">
      <c r="A24" s="85"/>
      <c r="B24" s="3" t="s">
        <v>37</v>
      </c>
      <c r="C24" s="9" t="s">
        <v>31</v>
      </c>
      <c r="D24" s="3" t="s">
        <v>38</v>
      </c>
      <c r="E24" s="85"/>
      <c r="F24" s="105"/>
      <c r="G24" s="99"/>
    </row>
    <row r="25" spans="1:7" ht="57" customHeight="1" x14ac:dyDescent="0.25">
      <c r="A25" s="85"/>
      <c r="B25" s="3" t="s">
        <v>39</v>
      </c>
      <c r="C25" s="9" t="s">
        <v>40</v>
      </c>
      <c r="D25" s="3" t="s">
        <v>41</v>
      </c>
      <c r="E25" s="85"/>
      <c r="F25" s="105"/>
      <c r="G25" s="99"/>
    </row>
    <row r="26" spans="1:7" ht="45" x14ac:dyDescent="0.25">
      <c r="A26" s="86"/>
      <c r="B26" s="3" t="s">
        <v>66</v>
      </c>
      <c r="C26" s="9" t="s">
        <v>27</v>
      </c>
      <c r="D26" s="3" t="s">
        <v>70</v>
      </c>
      <c r="E26" s="86"/>
      <c r="F26" s="106"/>
      <c r="G26" s="100"/>
    </row>
    <row r="27" spans="1:7" x14ac:dyDescent="0.25">
      <c r="A27" s="84" t="s">
        <v>82</v>
      </c>
      <c r="B27" s="3" t="s">
        <v>43</v>
      </c>
      <c r="C27" s="9" t="s">
        <v>24</v>
      </c>
      <c r="D27" s="108" t="s">
        <v>44</v>
      </c>
      <c r="E27" s="84">
        <v>3.79</v>
      </c>
      <c r="F27" s="84">
        <v>3.79</v>
      </c>
      <c r="G27" s="98" t="e">
        <f>E27*#REF!*6+F27*#REF!*6</f>
        <v>#REF!</v>
      </c>
    </row>
    <row r="28" spans="1:7" x14ac:dyDescent="0.25">
      <c r="A28" s="85"/>
      <c r="B28" s="3" t="s">
        <v>45</v>
      </c>
      <c r="C28" s="9" t="s">
        <v>46</v>
      </c>
      <c r="D28" s="108"/>
      <c r="E28" s="85"/>
      <c r="F28" s="85"/>
      <c r="G28" s="99"/>
    </row>
    <row r="29" spans="1:7" x14ac:dyDescent="0.25">
      <c r="A29" s="85"/>
      <c r="B29" s="3" t="s">
        <v>47</v>
      </c>
      <c r="C29" s="9" t="s">
        <v>27</v>
      </c>
      <c r="D29" s="108" t="s">
        <v>48</v>
      </c>
      <c r="E29" s="85"/>
      <c r="F29" s="85"/>
      <c r="G29" s="99"/>
    </row>
    <row r="30" spans="1:7" x14ac:dyDescent="0.25">
      <c r="A30" s="85"/>
      <c r="B30" s="20" t="s">
        <v>49</v>
      </c>
      <c r="C30" s="25" t="s">
        <v>22</v>
      </c>
      <c r="D30" s="108"/>
      <c r="E30" s="85"/>
      <c r="F30" s="85"/>
      <c r="G30" s="99"/>
    </row>
    <row r="31" spans="1:7" x14ac:dyDescent="0.25">
      <c r="A31" s="86"/>
      <c r="B31" s="3" t="s">
        <v>50</v>
      </c>
      <c r="C31" s="9" t="s">
        <v>71</v>
      </c>
      <c r="D31" s="108"/>
      <c r="E31" s="86"/>
      <c r="F31" s="86"/>
      <c r="G31" s="100"/>
    </row>
    <row r="32" spans="1:7" ht="12.75" customHeight="1" x14ac:dyDescent="0.25">
      <c r="A32" s="107" t="s">
        <v>51</v>
      </c>
      <c r="B32" s="107"/>
      <c r="C32" s="107"/>
      <c r="D32" s="107"/>
      <c r="E32" s="107"/>
      <c r="F32" s="107"/>
      <c r="G32" s="107"/>
    </row>
    <row r="33" spans="1:7" ht="26.25" customHeight="1" x14ac:dyDescent="0.25">
      <c r="A33" s="2" t="s">
        <v>52</v>
      </c>
      <c r="B33" s="108" t="s">
        <v>53</v>
      </c>
      <c r="C33" s="3" t="s">
        <v>42</v>
      </c>
      <c r="D33" s="108" t="s">
        <v>73</v>
      </c>
      <c r="E33" s="84">
        <v>0.15</v>
      </c>
      <c r="F33" s="84">
        <v>0.15</v>
      </c>
      <c r="G33" s="98" t="e">
        <f>E33*6*#REF!+F33*#REF!*6</f>
        <v>#REF!</v>
      </c>
    </row>
    <row r="34" spans="1:7" x14ac:dyDescent="0.25">
      <c r="A34" s="2" t="s">
        <v>54</v>
      </c>
      <c r="B34" s="108"/>
      <c r="C34" s="3" t="s">
        <v>55</v>
      </c>
      <c r="D34" s="108"/>
      <c r="E34" s="86"/>
      <c r="F34" s="86"/>
      <c r="G34" s="100"/>
    </row>
    <row r="35" spans="1:7" ht="30.75" customHeight="1" x14ac:dyDescent="0.25">
      <c r="A35" s="84" t="s">
        <v>75</v>
      </c>
      <c r="B35" s="92" t="s">
        <v>74</v>
      </c>
      <c r="C35" s="93"/>
      <c r="D35" s="84" t="s">
        <v>57</v>
      </c>
      <c r="E35" s="84">
        <v>3.07</v>
      </c>
      <c r="F35" s="84">
        <v>3.68</v>
      </c>
      <c r="G35" s="98" t="e">
        <f>E35*#REF!*6+F35*#REF!*6</f>
        <v>#REF!</v>
      </c>
    </row>
    <row r="36" spans="1:7" ht="30" customHeight="1" x14ac:dyDescent="0.25">
      <c r="A36" s="85"/>
      <c r="B36" s="17" t="s">
        <v>89</v>
      </c>
      <c r="C36" s="21" t="s">
        <v>98</v>
      </c>
      <c r="D36" s="85"/>
      <c r="E36" s="85"/>
      <c r="F36" s="85"/>
      <c r="G36" s="99"/>
    </row>
    <row r="37" spans="1:7" ht="165" x14ac:dyDescent="0.25">
      <c r="A37" s="85"/>
      <c r="B37" s="17" t="s">
        <v>90</v>
      </c>
      <c r="C37" s="17" t="s">
        <v>103</v>
      </c>
      <c r="D37" s="85"/>
      <c r="E37" s="85"/>
      <c r="F37" s="85"/>
      <c r="G37" s="99"/>
    </row>
    <row r="38" spans="1:7" ht="30" x14ac:dyDescent="0.25">
      <c r="A38" s="85"/>
      <c r="B38" s="17" t="s">
        <v>91</v>
      </c>
      <c r="C38" s="17" t="s">
        <v>99</v>
      </c>
      <c r="D38" s="85"/>
      <c r="E38" s="85"/>
      <c r="F38" s="85"/>
      <c r="G38" s="99"/>
    </row>
    <row r="39" spans="1:7" ht="30" x14ac:dyDescent="0.25">
      <c r="A39" s="85"/>
      <c r="B39" s="17" t="s">
        <v>92</v>
      </c>
      <c r="C39" s="17" t="s">
        <v>100</v>
      </c>
      <c r="D39" s="85"/>
      <c r="E39" s="85"/>
      <c r="F39" s="85"/>
      <c r="G39" s="99"/>
    </row>
    <row r="40" spans="1:7" x14ac:dyDescent="0.25">
      <c r="A40" s="85"/>
      <c r="B40" s="17" t="s">
        <v>93</v>
      </c>
      <c r="C40" s="11" t="s">
        <v>40</v>
      </c>
      <c r="D40" s="85"/>
      <c r="E40" s="85"/>
      <c r="F40" s="85"/>
      <c r="G40" s="99"/>
    </row>
    <row r="41" spans="1:7" x14ac:dyDescent="0.25">
      <c r="A41" s="85"/>
      <c r="B41" s="17" t="s">
        <v>94</v>
      </c>
      <c r="C41" s="11" t="s">
        <v>40</v>
      </c>
      <c r="D41" s="85"/>
      <c r="E41" s="85"/>
      <c r="F41" s="85"/>
      <c r="G41" s="99"/>
    </row>
    <row r="42" spans="1:7" ht="30" x14ac:dyDescent="0.25">
      <c r="A42" s="85"/>
      <c r="B42" s="17" t="s">
        <v>95</v>
      </c>
      <c r="C42" s="11" t="s">
        <v>77</v>
      </c>
      <c r="D42" s="85"/>
      <c r="E42" s="85"/>
      <c r="F42" s="85"/>
      <c r="G42" s="99"/>
    </row>
    <row r="43" spans="1:7" ht="45" x14ac:dyDescent="0.25">
      <c r="A43" s="85"/>
      <c r="B43" s="17" t="s">
        <v>96</v>
      </c>
      <c r="C43" s="17" t="s">
        <v>101</v>
      </c>
      <c r="D43" s="85"/>
      <c r="E43" s="85"/>
      <c r="F43" s="85"/>
      <c r="G43" s="99"/>
    </row>
    <row r="44" spans="1:7" ht="18.75" customHeight="1" x14ac:dyDescent="0.25">
      <c r="A44" s="85"/>
      <c r="B44" s="17" t="s">
        <v>97</v>
      </c>
      <c r="C44" s="17" t="s">
        <v>102</v>
      </c>
      <c r="D44" s="85"/>
      <c r="E44" s="85"/>
      <c r="F44" s="85"/>
      <c r="G44" s="99"/>
    </row>
    <row r="45" spans="1:7" ht="27.75" customHeight="1" x14ac:dyDescent="0.25">
      <c r="A45" s="85"/>
      <c r="B45" s="92" t="s">
        <v>76</v>
      </c>
      <c r="C45" s="93"/>
      <c r="D45" s="85"/>
      <c r="E45" s="85"/>
      <c r="F45" s="85"/>
      <c r="G45" s="99"/>
    </row>
    <row r="46" spans="1:7" ht="28.5" customHeight="1" x14ac:dyDescent="0.25">
      <c r="A46" s="85"/>
      <c r="B46" s="17" t="s">
        <v>104</v>
      </c>
      <c r="C46" s="3" t="s">
        <v>114</v>
      </c>
      <c r="D46" s="85"/>
      <c r="E46" s="85"/>
      <c r="F46" s="85"/>
      <c r="G46" s="99"/>
    </row>
    <row r="47" spans="1:7" ht="30" x14ac:dyDescent="0.25">
      <c r="A47" s="85"/>
      <c r="B47" s="17" t="s">
        <v>105</v>
      </c>
      <c r="C47" s="3" t="s">
        <v>115</v>
      </c>
      <c r="D47" s="85"/>
      <c r="E47" s="85"/>
      <c r="F47" s="85"/>
      <c r="G47" s="99"/>
    </row>
    <row r="48" spans="1:7" x14ac:dyDescent="0.25">
      <c r="A48" s="85"/>
      <c r="B48" s="17" t="s">
        <v>106</v>
      </c>
      <c r="C48" s="3" t="s">
        <v>115</v>
      </c>
      <c r="D48" s="85"/>
      <c r="E48" s="85"/>
      <c r="F48" s="85"/>
      <c r="G48" s="99"/>
    </row>
    <row r="49" spans="1:7" x14ac:dyDescent="0.25">
      <c r="A49" s="85"/>
      <c r="B49" s="17" t="s">
        <v>107</v>
      </c>
      <c r="C49" s="3" t="s">
        <v>40</v>
      </c>
      <c r="D49" s="85"/>
      <c r="E49" s="85"/>
      <c r="F49" s="85"/>
      <c r="G49" s="99"/>
    </row>
    <row r="50" spans="1:7" x14ac:dyDescent="0.25">
      <c r="A50" s="85"/>
      <c r="B50" s="17" t="s">
        <v>108</v>
      </c>
      <c r="C50" s="3" t="s">
        <v>40</v>
      </c>
      <c r="D50" s="85"/>
      <c r="E50" s="85"/>
      <c r="F50" s="85"/>
      <c r="G50" s="99"/>
    </row>
    <row r="51" spans="1:7" x14ac:dyDescent="0.25">
      <c r="A51" s="85"/>
      <c r="B51" s="17" t="s">
        <v>96</v>
      </c>
      <c r="C51" s="17" t="s">
        <v>116</v>
      </c>
      <c r="D51" s="85"/>
      <c r="E51" s="85"/>
      <c r="F51" s="85"/>
      <c r="G51" s="99"/>
    </row>
    <row r="52" spans="1:7" x14ac:dyDescent="0.25">
      <c r="A52" s="85"/>
      <c r="B52" s="17" t="s">
        <v>109</v>
      </c>
      <c r="C52" s="17" t="s">
        <v>114</v>
      </c>
      <c r="D52" s="85"/>
      <c r="E52" s="85"/>
      <c r="F52" s="85"/>
      <c r="G52" s="99"/>
    </row>
    <row r="53" spans="1:7" ht="35.25" customHeight="1" x14ac:dyDescent="0.25">
      <c r="A53" s="85"/>
      <c r="B53" s="17" t="s">
        <v>56</v>
      </c>
      <c r="C53" s="17" t="s">
        <v>55</v>
      </c>
      <c r="D53" s="85"/>
      <c r="E53" s="85"/>
      <c r="F53" s="85"/>
      <c r="G53" s="99"/>
    </row>
    <row r="54" spans="1:7" x14ac:dyDescent="0.25">
      <c r="A54" s="85"/>
      <c r="B54" s="17" t="s">
        <v>110</v>
      </c>
      <c r="C54" s="17" t="s">
        <v>117</v>
      </c>
      <c r="D54" s="85"/>
      <c r="E54" s="85"/>
      <c r="F54" s="85"/>
      <c r="G54" s="99"/>
    </row>
    <row r="55" spans="1:7" x14ac:dyDescent="0.25">
      <c r="A55" s="85"/>
      <c r="B55" s="17" t="s">
        <v>111</v>
      </c>
      <c r="C55" s="9" t="s">
        <v>42</v>
      </c>
      <c r="D55" s="85"/>
      <c r="E55" s="85"/>
      <c r="F55" s="85"/>
      <c r="G55" s="99"/>
    </row>
    <row r="56" spans="1:7" ht="47.25" customHeight="1" x14ac:dyDescent="0.25">
      <c r="A56" s="85"/>
      <c r="B56" s="17" t="s">
        <v>112</v>
      </c>
      <c r="C56" s="22" t="s">
        <v>118</v>
      </c>
      <c r="D56" s="85"/>
      <c r="E56" s="85"/>
      <c r="F56" s="85"/>
      <c r="G56" s="99"/>
    </row>
    <row r="57" spans="1:7" x14ac:dyDescent="0.25">
      <c r="A57" s="85"/>
      <c r="B57" s="10" t="s">
        <v>113</v>
      </c>
      <c r="C57" s="10" t="s">
        <v>42</v>
      </c>
      <c r="D57" s="85"/>
      <c r="E57" s="85"/>
      <c r="F57" s="85"/>
      <c r="G57" s="99"/>
    </row>
    <row r="58" spans="1:7" x14ac:dyDescent="0.25">
      <c r="A58" s="85"/>
      <c r="B58" s="11" t="s">
        <v>119</v>
      </c>
      <c r="C58" s="10" t="s">
        <v>42</v>
      </c>
      <c r="D58" s="85"/>
      <c r="E58" s="85"/>
      <c r="F58" s="85"/>
      <c r="G58" s="99"/>
    </row>
    <row r="59" spans="1:7" ht="30.75" customHeight="1" x14ac:dyDescent="0.25">
      <c r="A59" s="85"/>
      <c r="B59" s="11" t="s">
        <v>120</v>
      </c>
      <c r="C59" s="22" t="s">
        <v>125</v>
      </c>
      <c r="D59" s="85"/>
      <c r="E59" s="85"/>
      <c r="F59" s="85"/>
      <c r="G59" s="99"/>
    </row>
    <row r="60" spans="1:7" x14ac:dyDescent="0.25">
      <c r="A60" s="85"/>
      <c r="B60" s="11" t="s">
        <v>121</v>
      </c>
      <c r="C60" s="10" t="s">
        <v>126</v>
      </c>
      <c r="D60" s="85"/>
      <c r="E60" s="85"/>
      <c r="F60" s="85"/>
      <c r="G60" s="99"/>
    </row>
    <row r="61" spans="1:7" x14ac:dyDescent="0.25">
      <c r="A61" s="85"/>
      <c r="B61" s="23" t="s">
        <v>122</v>
      </c>
      <c r="C61" s="10" t="s">
        <v>126</v>
      </c>
      <c r="D61" s="85"/>
      <c r="E61" s="85"/>
      <c r="F61" s="85"/>
      <c r="G61" s="99"/>
    </row>
    <row r="62" spans="1:7" x14ac:dyDescent="0.25">
      <c r="A62" s="85"/>
      <c r="B62" s="23" t="s">
        <v>123</v>
      </c>
      <c r="C62" s="10" t="s">
        <v>126</v>
      </c>
      <c r="D62" s="85"/>
      <c r="E62" s="85"/>
      <c r="F62" s="85"/>
      <c r="G62" s="99"/>
    </row>
    <row r="63" spans="1:7" ht="30" x14ac:dyDescent="0.25">
      <c r="A63" s="85"/>
      <c r="B63" s="24" t="s">
        <v>124</v>
      </c>
      <c r="C63" s="22" t="s">
        <v>125</v>
      </c>
      <c r="D63" s="85"/>
      <c r="E63" s="86"/>
      <c r="F63" s="86"/>
      <c r="G63" s="100"/>
    </row>
    <row r="64" spans="1:7" x14ac:dyDescent="0.25">
      <c r="A64" s="90" t="s">
        <v>59</v>
      </c>
      <c r="B64" s="11" t="s">
        <v>127</v>
      </c>
      <c r="C64" s="3" t="s">
        <v>114</v>
      </c>
      <c r="D64" s="91" t="s">
        <v>78</v>
      </c>
      <c r="E64" s="84">
        <v>1.66</v>
      </c>
      <c r="F64" s="104">
        <v>2</v>
      </c>
      <c r="G64" s="101" t="e">
        <f>E64*#REF!*6+F64*#REF!*6</f>
        <v>#REF!</v>
      </c>
    </row>
    <row r="65" spans="1:9" x14ac:dyDescent="0.25">
      <c r="A65" s="90"/>
      <c r="B65" s="11" t="s">
        <v>128</v>
      </c>
      <c r="C65" s="3" t="s">
        <v>58</v>
      </c>
      <c r="D65" s="91"/>
      <c r="E65" s="85"/>
      <c r="F65" s="105"/>
      <c r="G65" s="102"/>
    </row>
    <row r="66" spans="1:9" x14ac:dyDescent="0.25">
      <c r="A66" s="90"/>
      <c r="B66" s="11" t="s">
        <v>129</v>
      </c>
      <c r="C66" s="3" t="s">
        <v>115</v>
      </c>
      <c r="D66" s="91"/>
      <c r="E66" s="85"/>
      <c r="F66" s="105"/>
      <c r="G66" s="102"/>
    </row>
    <row r="67" spans="1:9" ht="14.25" customHeight="1" x14ac:dyDescent="0.25">
      <c r="A67" s="90"/>
      <c r="B67" s="11" t="s">
        <v>130</v>
      </c>
      <c r="C67" s="3" t="s">
        <v>42</v>
      </c>
      <c r="D67" s="91"/>
      <c r="E67" s="85"/>
      <c r="F67" s="105"/>
      <c r="G67" s="102"/>
    </row>
    <row r="68" spans="1:9" x14ac:dyDescent="0.25">
      <c r="A68" s="90"/>
      <c r="B68" s="11" t="s">
        <v>131</v>
      </c>
      <c r="C68" s="3" t="s">
        <v>42</v>
      </c>
      <c r="D68" s="91"/>
      <c r="E68" s="85"/>
      <c r="F68" s="105"/>
      <c r="G68" s="102"/>
    </row>
    <row r="69" spans="1:9" x14ac:dyDescent="0.25">
      <c r="A69" s="90"/>
      <c r="B69" s="11" t="s">
        <v>132</v>
      </c>
      <c r="C69" s="3" t="s">
        <v>77</v>
      </c>
      <c r="D69" s="91"/>
      <c r="E69" s="85"/>
      <c r="F69" s="105"/>
      <c r="G69" s="102"/>
    </row>
    <row r="70" spans="1:9" x14ac:dyDescent="0.25">
      <c r="A70" s="90"/>
      <c r="B70" s="11" t="s">
        <v>133</v>
      </c>
      <c r="C70" s="3" t="s">
        <v>77</v>
      </c>
      <c r="D70" s="91"/>
      <c r="E70" s="85"/>
      <c r="F70" s="105"/>
      <c r="G70" s="102"/>
    </row>
    <row r="71" spans="1:9" x14ac:dyDescent="0.25">
      <c r="A71" s="90"/>
      <c r="B71" s="11" t="s">
        <v>134</v>
      </c>
      <c r="C71" s="17" t="s">
        <v>77</v>
      </c>
      <c r="D71" s="91"/>
      <c r="E71" s="85"/>
      <c r="F71" s="105"/>
      <c r="G71" s="102"/>
    </row>
    <row r="72" spans="1:9" x14ac:dyDescent="0.25">
      <c r="A72" s="90"/>
      <c r="B72" s="11" t="s">
        <v>135</v>
      </c>
      <c r="C72" s="17" t="s">
        <v>77</v>
      </c>
      <c r="D72" s="91"/>
      <c r="E72" s="85"/>
      <c r="F72" s="105"/>
      <c r="G72" s="102"/>
    </row>
    <row r="73" spans="1:9" x14ac:dyDescent="0.25">
      <c r="A73" s="90"/>
      <c r="B73" s="11" t="s">
        <v>136</v>
      </c>
      <c r="C73" s="17" t="s">
        <v>77</v>
      </c>
      <c r="D73" s="91"/>
      <c r="E73" s="85"/>
      <c r="F73" s="105"/>
      <c r="G73" s="102"/>
    </row>
    <row r="74" spans="1:9" x14ac:dyDescent="0.25">
      <c r="A74" s="90"/>
      <c r="B74" s="11" t="s">
        <v>137</v>
      </c>
      <c r="C74" s="17" t="s">
        <v>114</v>
      </c>
      <c r="D74" s="91"/>
      <c r="E74" s="85"/>
      <c r="F74" s="105"/>
      <c r="G74" s="102"/>
    </row>
    <row r="75" spans="1:9" x14ac:dyDescent="0.25">
      <c r="A75" s="90"/>
      <c r="B75" s="11" t="s">
        <v>138</v>
      </c>
      <c r="C75" s="17" t="s">
        <v>114</v>
      </c>
      <c r="D75" s="91"/>
      <c r="E75" s="85"/>
      <c r="F75" s="105"/>
      <c r="G75" s="102"/>
    </row>
    <row r="76" spans="1:9" x14ac:dyDescent="0.25">
      <c r="A76" s="90"/>
      <c r="B76" s="21" t="s">
        <v>139</v>
      </c>
      <c r="C76" s="17" t="s">
        <v>58</v>
      </c>
      <c r="D76" s="91"/>
      <c r="E76" s="86"/>
      <c r="F76" s="106"/>
      <c r="G76" s="103"/>
    </row>
    <row r="77" spans="1:9" ht="30" x14ac:dyDescent="0.25">
      <c r="A77" s="19" t="s">
        <v>83</v>
      </c>
      <c r="B77" s="4" t="s">
        <v>140</v>
      </c>
      <c r="C77" s="17" t="s">
        <v>77</v>
      </c>
      <c r="D77" s="14" t="s">
        <v>84</v>
      </c>
      <c r="E77" s="14">
        <v>0.28999999999999998</v>
      </c>
      <c r="F77" s="15">
        <v>0.28999999999999998</v>
      </c>
      <c r="G77" s="18" t="e">
        <f>E77*6*#REF!+F77*6*#REF!</f>
        <v>#REF!</v>
      </c>
    </row>
    <row r="78" spans="1:9" ht="12.75" customHeight="1" x14ac:dyDescent="0.25">
      <c r="A78" s="89" t="s">
        <v>60</v>
      </c>
      <c r="B78" s="89"/>
      <c r="C78" s="89"/>
      <c r="D78" s="89"/>
      <c r="E78" s="8"/>
      <c r="F78" s="8"/>
      <c r="G78" s="5"/>
    </row>
    <row r="79" spans="1:9" ht="393.75" customHeight="1" x14ac:dyDescent="0.25">
      <c r="A79" s="26"/>
      <c r="B79" s="27" t="s">
        <v>61</v>
      </c>
      <c r="C79" s="27" t="s">
        <v>20</v>
      </c>
      <c r="D79" s="27" t="s">
        <v>79</v>
      </c>
      <c r="E79" s="16">
        <v>3.7</v>
      </c>
      <c r="F79" s="16">
        <v>3.7</v>
      </c>
      <c r="G79" s="16" t="e">
        <f>E79*#REF!*6+F79*6*#REF!</f>
        <v>#REF!</v>
      </c>
    </row>
    <row r="80" spans="1:9" ht="15" customHeight="1" x14ac:dyDescent="0.25">
      <c r="A80" s="89" t="s">
        <v>141</v>
      </c>
      <c r="B80" s="89"/>
      <c r="C80" s="89"/>
      <c r="D80" s="89"/>
      <c r="E80" s="89"/>
      <c r="F80" s="89"/>
      <c r="G80" s="89"/>
      <c r="H80" s="89"/>
      <c r="I80" s="12"/>
    </row>
    <row r="81" spans="1:9" ht="36" x14ac:dyDescent="0.25">
      <c r="A81" s="29" t="s">
        <v>3</v>
      </c>
      <c r="B81" s="29" t="s">
        <v>4</v>
      </c>
      <c r="C81" s="29" t="s">
        <v>5</v>
      </c>
      <c r="D81" s="29" t="s">
        <v>6</v>
      </c>
      <c r="E81" s="29" t="s">
        <v>85</v>
      </c>
      <c r="F81" s="29"/>
      <c r="G81" s="29"/>
      <c r="H81" s="29" t="s">
        <v>143</v>
      </c>
      <c r="I81" s="29" t="s">
        <v>64</v>
      </c>
    </row>
    <row r="82" spans="1:9" ht="111.75" customHeight="1" x14ac:dyDescent="0.25">
      <c r="A82" s="94" t="s">
        <v>142</v>
      </c>
      <c r="B82" s="35" t="s">
        <v>171</v>
      </c>
      <c r="C82" s="35" t="s">
        <v>162</v>
      </c>
      <c r="D82" s="35" t="s">
        <v>153</v>
      </c>
      <c r="E82" s="29" t="s">
        <v>144</v>
      </c>
      <c r="F82" s="29">
        <v>138240</v>
      </c>
      <c r="G82" s="29"/>
      <c r="H82" s="94" t="s">
        <v>144</v>
      </c>
      <c r="I82" s="94">
        <v>149760</v>
      </c>
    </row>
    <row r="83" spans="1:9" ht="95.25" customHeight="1" x14ac:dyDescent="0.25">
      <c r="A83" s="97"/>
      <c r="B83" s="35" t="s">
        <v>163</v>
      </c>
      <c r="C83" s="35" t="s">
        <v>24</v>
      </c>
      <c r="D83" s="35" t="s">
        <v>72</v>
      </c>
      <c r="E83" s="35"/>
      <c r="F83" s="35"/>
      <c r="G83" s="30"/>
      <c r="H83" s="97"/>
      <c r="I83" s="97"/>
    </row>
    <row r="84" spans="1:9" ht="24" x14ac:dyDescent="0.25">
      <c r="A84" s="115" t="s">
        <v>145</v>
      </c>
      <c r="B84" s="30" t="s">
        <v>146</v>
      </c>
      <c r="C84" s="30" t="s">
        <v>102</v>
      </c>
      <c r="D84" s="94" t="s">
        <v>153</v>
      </c>
      <c r="E84" s="30"/>
      <c r="F84" s="30"/>
      <c r="G84" s="30"/>
      <c r="H84" s="94">
        <v>3.65</v>
      </c>
      <c r="I84" s="94">
        <v>297761.15999999997</v>
      </c>
    </row>
    <row r="85" spans="1:9" x14ac:dyDescent="0.25">
      <c r="A85" s="116"/>
      <c r="B85" s="30" t="s">
        <v>147</v>
      </c>
      <c r="C85" s="30" t="s">
        <v>150</v>
      </c>
      <c r="D85" s="95"/>
      <c r="E85" s="30"/>
      <c r="F85" s="30"/>
      <c r="G85" s="30"/>
      <c r="H85" s="95"/>
      <c r="I85" s="95"/>
    </row>
    <row r="86" spans="1:9" ht="24" x14ac:dyDescent="0.25">
      <c r="A86" s="116"/>
      <c r="B86" s="30" t="s">
        <v>148</v>
      </c>
      <c r="C86" s="30" t="s">
        <v>151</v>
      </c>
      <c r="D86" s="95"/>
      <c r="E86" s="30"/>
      <c r="F86" s="30"/>
      <c r="G86" s="30"/>
      <c r="H86" s="95"/>
      <c r="I86" s="95"/>
    </row>
    <row r="87" spans="1:9" ht="36" x14ac:dyDescent="0.25">
      <c r="A87" s="116"/>
      <c r="B87" s="30" t="s">
        <v>149</v>
      </c>
      <c r="C87" s="30" t="s">
        <v>152</v>
      </c>
      <c r="D87" s="96"/>
      <c r="E87" s="30"/>
      <c r="F87" s="30"/>
      <c r="G87" s="30"/>
      <c r="H87" s="96"/>
      <c r="I87" s="96"/>
    </row>
    <row r="88" spans="1:9" ht="24" x14ac:dyDescent="0.25">
      <c r="A88" s="31" t="s">
        <v>169</v>
      </c>
      <c r="B88" s="31" t="s">
        <v>154</v>
      </c>
      <c r="C88" s="28" t="s">
        <v>155</v>
      </c>
      <c r="D88" s="34" t="s">
        <v>57</v>
      </c>
      <c r="E88" s="28"/>
      <c r="F88" s="28"/>
      <c r="G88" s="28"/>
      <c r="H88" s="28" t="s">
        <v>157</v>
      </c>
      <c r="I88" s="28">
        <v>6526.27</v>
      </c>
    </row>
    <row r="89" spans="1:9" ht="60" x14ac:dyDescent="0.25">
      <c r="A89" s="31" t="s">
        <v>172</v>
      </c>
      <c r="B89" s="31" t="s">
        <v>173</v>
      </c>
      <c r="C89" s="36"/>
      <c r="D89" s="36" t="s">
        <v>57</v>
      </c>
      <c r="E89" s="36"/>
      <c r="F89" s="36"/>
      <c r="G89" s="36"/>
      <c r="H89" s="36" t="s">
        <v>174</v>
      </c>
      <c r="I89" s="32">
        <v>484167.8</v>
      </c>
    </row>
    <row r="90" spans="1:9" ht="24" x14ac:dyDescent="0.25">
      <c r="A90" s="33" t="s">
        <v>170</v>
      </c>
      <c r="B90" s="34" t="s">
        <v>159</v>
      </c>
      <c r="C90" s="28" t="s">
        <v>156</v>
      </c>
      <c r="D90" s="28" t="s">
        <v>57</v>
      </c>
      <c r="E90" s="28"/>
      <c r="F90" s="28"/>
      <c r="G90" s="28"/>
      <c r="H90" s="28">
        <v>0.23</v>
      </c>
      <c r="I90" s="32">
        <v>18763.03</v>
      </c>
    </row>
    <row r="91" spans="1:9" x14ac:dyDescent="0.25">
      <c r="A91" s="81" t="s">
        <v>168</v>
      </c>
      <c r="B91" s="82"/>
      <c r="C91" s="82"/>
      <c r="D91" s="82"/>
      <c r="E91" s="82"/>
      <c r="F91" s="82"/>
      <c r="G91" s="82"/>
      <c r="H91" s="82"/>
      <c r="I91" s="83"/>
    </row>
    <row r="92" spans="1:9" x14ac:dyDescent="0.25">
      <c r="A92" s="37" t="s">
        <v>175</v>
      </c>
      <c r="B92" s="38"/>
      <c r="C92" s="38"/>
      <c r="D92" s="38"/>
      <c r="E92" s="38"/>
      <c r="F92" s="38"/>
      <c r="G92" s="38"/>
      <c r="H92" s="38"/>
      <c r="I92" s="39"/>
    </row>
    <row r="93" spans="1:9" ht="72.75" customHeight="1" x14ac:dyDescent="0.25">
      <c r="A93" s="87" t="s">
        <v>158</v>
      </c>
      <c r="B93" s="88"/>
      <c r="C93" s="88"/>
      <c r="D93" s="88"/>
      <c r="E93" s="88"/>
      <c r="F93" s="88"/>
      <c r="G93" s="88"/>
      <c r="H93" s="88"/>
      <c r="I93" s="88"/>
    </row>
    <row r="94" spans="1:9" x14ac:dyDescent="0.25">
      <c r="A94" s="21"/>
    </row>
  </sheetData>
  <mergeCells count="61">
    <mergeCell ref="A20:A22"/>
    <mergeCell ref="A23:A26"/>
    <mergeCell ref="D84:D87"/>
    <mergeCell ref="H84:H87"/>
    <mergeCell ref="A80:D80"/>
    <mergeCell ref="A84:A87"/>
    <mergeCell ref="E80:H80"/>
    <mergeCell ref="E23:E26"/>
    <mergeCell ref="F23:F26"/>
    <mergeCell ref="G23:G26"/>
    <mergeCell ref="E20:E22"/>
    <mergeCell ref="F20:F22"/>
    <mergeCell ref="G20:G22"/>
    <mergeCell ref="A27:A31"/>
    <mergeCell ref="D27:D28"/>
    <mergeCell ref="D29:D31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5"/>
    <mergeCell ref="F10:F15"/>
    <mergeCell ref="G10:G15"/>
    <mergeCell ref="A16:A19"/>
    <mergeCell ref="E16:E19"/>
    <mergeCell ref="F16:F19"/>
    <mergeCell ref="G16:G19"/>
    <mergeCell ref="A13:A15"/>
    <mergeCell ref="G27:G31"/>
    <mergeCell ref="F27:F31"/>
    <mergeCell ref="E27:E31"/>
    <mergeCell ref="G64:G76"/>
    <mergeCell ref="G35:G63"/>
    <mergeCell ref="E64:E76"/>
    <mergeCell ref="F64:F76"/>
    <mergeCell ref="A32:G32"/>
    <mergeCell ref="B33:B34"/>
    <mergeCell ref="D33:D34"/>
    <mergeCell ref="E33:E34"/>
    <mergeCell ref="F33:F34"/>
    <mergeCell ref="G33:G34"/>
    <mergeCell ref="A91:I91"/>
    <mergeCell ref="D35:D63"/>
    <mergeCell ref="E35:E63"/>
    <mergeCell ref="F35:F63"/>
    <mergeCell ref="A93:I93"/>
    <mergeCell ref="A78:D78"/>
    <mergeCell ref="A64:A76"/>
    <mergeCell ref="D64:D76"/>
    <mergeCell ref="B45:C45"/>
    <mergeCell ref="B35:C35"/>
    <mergeCell ref="A35:A63"/>
    <mergeCell ref="I84:I87"/>
    <mergeCell ref="A82:A83"/>
    <mergeCell ref="I82:I83"/>
    <mergeCell ref="H82:H83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AC9B1-33F3-4007-B44F-EDA0DBD072CA}">
  <dimension ref="A1:G45"/>
  <sheetViews>
    <sheetView tabSelected="1" workbookViewId="0">
      <selection activeCell="A3" sqref="A3:G3"/>
    </sheetView>
  </sheetViews>
  <sheetFormatPr defaultRowHeight="15" x14ac:dyDescent="0.25"/>
  <cols>
    <col min="1" max="1" width="5.140625" customWidth="1"/>
    <col min="2" max="2" width="25.5703125" customWidth="1"/>
    <col min="3" max="3" width="17.85546875" customWidth="1"/>
    <col min="4" max="4" width="18.85546875" customWidth="1"/>
    <col min="5" max="5" width="15.5703125" customWidth="1"/>
    <col min="6" max="6" width="14.42578125" style="77" customWidth="1"/>
    <col min="7" max="7" width="20.7109375" style="77" customWidth="1"/>
    <col min="238" max="238" width="5.140625" customWidth="1"/>
    <col min="239" max="239" width="25.5703125" customWidth="1"/>
    <col min="240" max="240" width="17.85546875" customWidth="1"/>
    <col min="241" max="241" width="18.85546875" customWidth="1"/>
    <col min="242" max="242" width="15.5703125" customWidth="1"/>
    <col min="243" max="243" width="14.42578125" customWidth="1"/>
    <col min="244" max="244" width="20.7109375" customWidth="1"/>
    <col min="245" max="245" width="17.5703125" customWidth="1"/>
    <col min="246" max="257" width="15.28515625" customWidth="1"/>
    <col min="258" max="258" width="18.7109375" customWidth="1"/>
    <col min="494" max="494" width="5.140625" customWidth="1"/>
    <col min="495" max="495" width="25.5703125" customWidth="1"/>
    <col min="496" max="496" width="17.85546875" customWidth="1"/>
    <col min="497" max="497" width="18.85546875" customWidth="1"/>
    <col min="498" max="498" width="15.5703125" customWidth="1"/>
    <col min="499" max="499" width="14.42578125" customWidth="1"/>
    <col min="500" max="500" width="20.7109375" customWidth="1"/>
    <col min="501" max="501" width="17.5703125" customWidth="1"/>
    <col min="502" max="513" width="15.28515625" customWidth="1"/>
    <col min="514" max="514" width="18.7109375" customWidth="1"/>
    <col min="750" max="750" width="5.140625" customWidth="1"/>
    <col min="751" max="751" width="25.5703125" customWidth="1"/>
    <col min="752" max="752" width="17.85546875" customWidth="1"/>
    <col min="753" max="753" width="18.85546875" customWidth="1"/>
    <col min="754" max="754" width="15.5703125" customWidth="1"/>
    <col min="755" max="755" width="14.42578125" customWidth="1"/>
    <col min="756" max="756" width="20.7109375" customWidth="1"/>
    <col min="757" max="757" width="17.5703125" customWidth="1"/>
    <col min="758" max="769" width="15.28515625" customWidth="1"/>
    <col min="770" max="770" width="18.7109375" customWidth="1"/>
    <col min="1006" max="1006" width="5.140625" customWidth="1"/>
    <col min="1007" max="1007" width="25.5703125" customWidth="1"/>
    <col min="1008" max="1008" width="17.85546875" customWidth="1"/>
    <col min="1009" max="1009" width="18.85546875" customWidth="1"/>
    <col min="1010" max="1010" width="15.5703125" customWidth="1"/>
    <col min="1011" max="1011" width="14.42578125" customWidth="1"/>
    <col min="1012" max="1012" width="20.7109375" customWidth="1"/>
    <col min="1013" max="1013" width="17.5703125" customWidth="1"/>
    <col min="1014" max="1025" width="15.28515625" customWidth="1"/>
    <col min="1026" max="1026" width="18.7109375" customWidth="1"/>
    <col min="1262" max="1262" width="5.140625" customWidth="1"/>
    <col min="1263" max="1263" width="25.5703125" customWidth="1"/>
    <col min="1264" max="1264" width="17.85546875" customWidth="1"/>
    <col min="1265" max="1265" width="18.85546875" customWidth="1"/>
    <col min="1266" max="1266" width="15.5703125" customWidth="1"/>
    <col min="1267" max="1267" width="14.42578125" customWidth="1"/>
    <col min="1268" max="1268" width="20.7109375" customWidth="1"/>
    <col min="1269" max="1269" width="17.5703125" customWidth="1"/>
    <col min="1270" max="1281" width="15.28515625" customWidth="1"/>
    <col min="1282" max="1282" width="18.7109375" customWidth="1"/>
    <col min="1518" max="1518" width="5.140625" customWidth="1"/>
    <col min="1519" max="1519" width="25.5703125" customWidth="1"/>
    <col min="1520" max="1520" width="17.85546875" customWidth="1"/>
    <col min="1521" max="1521" width="18.85546875" customWidth="1"/>
    <col min="1522" max="1522" width="15.5703125" customWidth="1"/>
    <col min="1523" max="1523" width="14.42578125" customWidth="1"/>
    <col min="1524" max="1524" width="20.7109375" customWidth="1"/>
    <col min="1525" max="1525" width="17.5703125" customWidth="1"/>
    <col min="1526" max="1537" width="15.28515625" customWidth="1"/>
    <col min="1538" max="1538" width="18.7109375" customWidth="1"/>
    <col min="1774" max="1774" width="5.140625" customWidth="1"/>
    <col min="1775" max="1775" width="25.5703125" customWidth="1"/>
    <col min="1776" max="1776" width="17.85546875" customWidth="1"/>
    <col min="1777" max="1777" width="18.85546875" customWidth="1"/>
    <col min="1778" max="1778" width="15.5703125" customWidth="1"/>
    <col min="1779" max="1779" width="14.42578125" customWidth="1"/>
    <col min="1780" max="1780" width="20.7109375" customWidth="1"/>
    <col min="1781" max="1781" width="17.5703125" customWidth="1"/>
    <col min="1782" max="1793" width="15.28515625" customWidth="1"/>
    <col min="1794" max="1794" width="18.7109375" customWidth="1"/>
    <col min="2030" max="2030" width="5.140625" customWidth="1"/>
    <col min="2031" max="2031" width="25.5703125" customWidth="1"/>
    <col min="2032" max="2032" width="17.85546875" customWidth="1"/>
    <col min="2033" max="2033" width="18.85546875" customWidth="1"/>
    <col min="2034" max="2034" width="15.5703125" customWidth="1"/>
    <col min="2035" max="2035" width="14.42578125" customWidth="1"/>
    <col min="2036" max="2036" width="20.7109375" customWidth="1"/>
    <col min="2037" max="2037" width="17.5703125" customWidth="1"/>
    <col min="2038" max="2049" width="15.28515625" customWidth="1"/>
    <col min="2050" max="2050" width="18.7109375" customWidth="1"/>
    <col min="2286" max="2286" width="5.140625" customWidth="1"/>
    <col min="2287" max="2287" width="25.5703125" customWidth="1"/>
    <col min="2288" max="2288" width="17.85546875" customWidth="1"/>
    <col min="2289" max="2289" width="18.85546875" customWidth="1"/>
    <col min="2290" max="2290" width="15.5703125" customWidth="1"/>
    <col min="2291" max="2291" width="14.42578125" customWidth="1"/>
    <col min="2292" max="2292" width="20.7109375" customWidth="1"/>
    <col min="2293" max="2293" width="17.5703125" customWidth="1"/>
    <col min="2294" max="2305" width="15.28515625" customWidth="1"/>
    <col min="2306" max="2306" width="18.7109375" customWidth="1"/>
    <col min="2542" max="2542" width="5.140625" customWidth="1"/>
    <col min="2543" max="2543" width="25.5703125" customWidth="1"/>
    <col min="2544" max="2544" width="17.85546875" customWidth="1"/>
    <col min="2545" max="2545" width="18.85546875" customWidth="1"/>
    <col min="2546" max="2546" width="15.5703125" customWidth="1"/>
    <col min="2547" max="2547" width="14.42578125" customWidth="1"/>
    <col min="2548" max="2548" width="20.7109375" customWidth="1"/>
    <col min="2549" max="2549" width="17.5703125" customWidth="1"/>
    <col min="2550" max="2561" width="15.28515625" customWidth="1"/>
    <col min="2562" max="2562" width="18.7109375" customWidth="1"/>
    <col min="2798" max="2798" width="5.140625" customWidth="1"/>
    <col min="2799" max="2799" width="25.5703125" customWidth="1"/>
    <col min="2800" max="2800" width="17.85546875" customWidth="1"/>
    <col min="2801" max="2801" width="18.85546875" customWidth="1"/>
    <col min="2802" max="2802" width="15.5703125" customWidth="1"/>
    <col min="2803" max="2803" width="14.42578125" customWidth="1"/>
    <col min="2804" max="2804" width="20.7109375" customWidth="1"/>
    <col min="2805" max="2805" width="17.5703125" customWidth="1"/>
    <col min="2806" max="2817" width="15.28515625" customWidth="1"/>
    <col min="2818" max="2818" width="18.7109375" customWidth="1"/>
    <col min="3054" max="3054" width="5.140625" customWidth="1"/>
    <col min="3055" max="3055" width="25.5703125" customWidth="1"/>
    <col min="3056" max="3056" width="17.85546875" customWidth="1"/>
    <col min="3057" max="3057" width="18.85546875" customWidth="1"/>
    <col min="3058" max="3058" width="15.5703125" customWidth="1"/>
    <col min="3059" max="3059" width="14.42578125" customWidth="1"/>
    <col min="3060" max="3060" width="20.7109375" customWidth="1"/>
    <col min="3061" max="3061" width="17.5703125" customWidth="1"/>
    <col min="3062" max="3073" width="15.28515625" customWidth="1"/>
    <col min="3074" max="3074" width="18.7109375" customWidth="1"/>
    <col min="3310" max="3310" width="5.140625" customWidth="1"/>
    <col min="3311" max="3311" width="25.5703125" customWidth="1"/>
    <col min="3312" max="3312" width="17.85546875" customWidth="1"/>
    <col min="3313" max="3313" width="18.85546875" customWidth="1"/>
    <col min="3314" max="3314" width="15.5703125" customWidth="1"/>
    <col min="3315" max="3315" width="14.42578125" customWidth="1"/>
    <col min="3316" max="3316" width="20.7109375" customWidth="1"/>
    <col min="3317" max="3317" width="17.5703125" customWidth="1"/>
    <col min="3318" max="3329" width="15.28515625" customWidth="1"/>
    <col min="3330" max="3330" width="18.7109375" customWidth="1"/>
    <col min="3566" max="3566" width="5.140625" customWidth="1"/>
    <col min="3567" max="3567" width="25.5703125" customWidth="1"/>
    <col min="3568" max="3568" width="17.85546875" customWidth="1"/>
    <col min="3569" max="3569" width="18.85546875" customWidth="1"/>
    <col min="3570" max="3570" width="15.5703125" customWidth="1"/>
    <col min="3571" max="3571" width="14.42578125" customWidth="1"/>
    <col min="3572" max="3572" width="20.7109375" customWidth="1"/>
    <col min="3573" max="3573" width="17.5703125" customWidth="1"/>
    <col min="3574" max="3585" width="15.28515625" customWidth="1"/>
    <col min="3586" max="3586" width="18.7109375" customWidth="1"/>
    <col min="3822" max="3822" width="5.140625" customWidth="1"/>
    <col min="3823" max="3823" width="25.5703125" customWidth="1"/>
    <col min="3824" max="3824" width="17.85546875" customWidth="1"/>
    <col min="3825" max="3825" width="18.85546875" customWidth="1"/>
    <col min="3826" max="3826" width="15.5703125" customWidth="1"/>
    <col min="3827" max="3827" width="14.42578125" customWidth="1"/>
    <col min="3828" max="3828" width="20.7109375" customWidth="1"/>
    <col min="3829" max="3829" width="17.5703125" customWidth="1"/>
    <col min="3830" max="3841" width="15.28515625" customWidth="1"/>
    <col min="3842" max="3842" width="18.7109375" customWidth="1"/>
    <col min="4078" max="4078" width="5.140625" customWidth="1"/>
    <col min="4079" max="4079" width="25.5703125" customWidth="1"/>
    <col min="4080" max="4080" width="17.85546875" customWidth="1"/>
    <col min="4081" max="4081" width="18.85546875" customWidth="1"/>
    <col min="4082" max="4082" width="15.5703125" customWidth="1"/>
    <col min="4083" max="4083" width="14.42578125" customWidth="1"/>
    <col min="4084" max="4084" width="20.7109375" customWidth="1"/>
    <col min="4085" max="4085" width="17.5703125" customWidth="1"/>
    <col min="4086" max="4097" width="15.28515625" customWidth="1"/>
    <col min="4098" max="4098" width="18.7109375" customWidth="1"/>
    <col min="4334" max="4334" width="5.140625" customWidth="1"/>
    <col min="4335" max="4335" width="25.5703125" customWidth="1"/>
    <col min="4336" max="4336" width="17.85546875" customWidth="1"/>
    <col min="4337" max="4337" width="18.85546875" customWidth="1"/>
    <col min="4338" max="4338" width="15.5703125" customWidth="1"/>
    <col min="4339" max="4339" width="14.42578125" customWidth="1"/>
    <col min="4340" max="4340" width="20.7109375" customWidth="1"/>
    <col min="4341" max="4341" width="17.5703125" customWidth="1"/>
    <col min="4342" max="4353" width="15.28515625" customWidth="1"/>
    <col min="4354" max="4354" width="18.7109375" customWidth="1"/>
    <col min="4590" max="4590" width="5.140625" customWidth="1"/>
    <col min="4591" max="4591" width="25.5703125" customWidth="1"/>
    <col min="4592" max="4592" width="17.85546875" customWidth="1"/>
    <col min="4593" max="4593" width="18.85546875" customWidth="1"/>
    <col min="4594" max="4594" width="15.5703125" customWidth="1"/>
    <col min="4595" max="4595" width="14.42578125" customWidth="1"/>
    <col min="4596" max="4596" width="20.7109375" customWidth="1"/>
    <col min="4597" max="4597" width="17.5703125" customWidth="1"/>
    <col min="4598" max="4609" width="15.28515625" customWidth="1"/>
    <col min="4610" max="4610" width="18.7109375" customWidth="1"/>
    <col min="4846" max="4846" width="5.140625" customWidth="1"/>
    <col min="4847" max="4847" width="25.5703125" customWidth="1"/>
    <col min="4848" max="4848" width="17.85546875" customWidth="1"/>
    <col min="4849" max="4849" width="18.85546875" customWidth="1"/>
    <col min="4850" max="4850" width="15.5703125" customWidth="1"/>
    <col min="4851" max="4851" width="14.42578125" customWidth="1"/>
    <col min="4852" max="4852" width="20.7109375" customWidth="1"/>
    <col min="4853" max="4853" width="17.5703125" customWidth="1"/>
    <col min="4854" max="4865" width="15.28515625" customWidth="1"/>
    <col min="4866" max="4866" width="18.7109375" customWidth="1"/>
    <col min="5102" max="5102" width="5.140625" customWidth="1"/>
    <col min="5103" max="5103" width="25.5703125" customWidth="1"/>
    <col min="5104" max="5104" width="17.85546875" customWidth="1"/>
    <col min="5105" max="5105" width="18.85546875" customWidth="1"/>
    <col min="5106" max="5106" width="15.5703125" customWidth="1"/>
    <col min="5107" max="5107" width="14.42578125" customWidth="1"/>
    <col min="5108" max="5108" width="20.7109375" customWidth="1"/>
    <col min="5109" max="5109" width="17.5703125" customWidth="1"/>
    <col min="5110" max="5121" width="15.28515625" customWidth="1"/>
    <col min="5122" max="5122" width="18.7109375" customWidth="1"/>
    <col min="5358" max="5358" width="5.140625" customWidth="1"/>
    <col min="5359" max="5359" width="25.5703125" customWidth="1"/>
    <col min="5360" max="5360" width="17.85546875" customWidth="1"/>
    <col min="5361" max="5361" width="18.85546875" customWidth="1"/>
    <col min="5362" max="5362" width="15.5703125" customWidth="1"/>
    <col min="5363" max="5363" width="14.42578125" customWidth="1"/>
    <col min="5364" max="5364" width="20.7109375" customWidth="1"/>
    <col min="5365" max="5365" width="17.5703125" customWidth="1"/>
    <col min="5366" max="5377" width="15.28515625" customWidth="1"/>
    <col min="5378" max="5378" width="18.7109375" customWidth="1"/>
    <col min="5614" max="5614" width="5.140625" customWidth="1"/>
    <col min="5615" max="5615" width="25.5703125" customWidth="1"/>
    <col min="5616" max="5616" width="17.85546875" customWidth="1"/>
    <col min="5617" max="5617" width="18.85546875" customWidth="1"/>
    <col min="5618" max="5618" width="15.5703125" customWidth="1"/>
    <col min="5619" max="5619" width="14.42578125" customWidth="1"/>
    <col min="5620" max="5620" width="20.7109375" customWidth="1"/>
    <col min="5621" max="5621" width="17.5703125" customWidth="1"/>
    <col min="5622" max="5633" width="15.28515625" customWidth="1"/>
    <col min="5634" max="5634" width="18.7109375" customWidth="1"/>
    <col min="5870" max="5870" width="5.140625" customWidth="1"/>
    <col min="5871" max="5871" width="25.5703125" customWidth="1"/>
    <col min="5872" max="5872" width="17.85546875" customWidth="1"/>
    <col min="5873" max="5873" width="18.85546875" customWidth="1"/>
    <col min="5874" max="5874" width="15.5703125" customWidth="1"/>
    <col min="5875" max="5875" width="14.42578125" customWidth="1"/>
    <col min="5876" max="5876" width="20.7109375" customWidth="1"/>
    <col min="5877" max="5877" width="17.5703125" customWidth="1"/>
    <col min="5878" max="5889" width="15.28515625" customWidth="1"/>
    <col min="5890" max="5890" width="18.7109375" customWidth="1"/>
    <col min="6126" max="6126" width="5.140625" customWidth="1"/>
    <col min="6127" max="6127" width="25.5703125" customWidth="1"/>
    <col min="6128" max="6128" width="17.85546875" customWidth="1"/>
    <col min="6129" max="6129" width="18.85546875" customWidth="1"/>
    <col min="6130" max="6130" width="15.5703125" customWidth="1"/>
    <col min="6131" max="6131" width="14.42578125" customWidth="1"/>
    <col min="6132" max="6132" width="20.7109375" customWidth="1"/>
    <col min="6133" max="6133" width="17.5703125" customWidth="1"/>
    <col min="6134" max="6145" width="15.28515625" customWidth="1"/>
    <col min="6146" max="6146" width="18.7109375" customWidth="1"/>
    <col min="6382" max="6382" width="5.140625" customWidth="1"/>
    <col min="6383" max="6383" width="25.5703125" customWidth="1"/>
    <col min="6384" max="6384" width="17.85546875" customWidth="1"/>
    <col min="6385" max="6385" width="18.85546875" customWidth="1"/>
    <col min="6386" max="6386" width="15.5703125" customWidth="1"/>
    <col min="6387" max="6387" width="14.42578125" customWidth="1"/>
    <col min="6388" max="6388" width="20.7109375" customWidth="1"/>
    <col min="6389" max="6389" width="17.5703125" customWidth="1"/>
    <col min="6390" max="6401" width="15.28515625" customWidth="1"/>
    <col min="6402" max="6402" width="18.7109375" customWidth="1"/>
    <col min="6638" max="6638" width="5.140625" customWidth="1"/>
    <col min="6639" max="6639" width="25.5703125" customWidth="1"/>
    <col min="6640" max="6640" width="17.85546875" customWidth="1"/>
    <col min="6641" max="6641" width="18.85546875" customWidth="1"/>
    <col min="6642" max="6642" width="15.5703125" customWidth="1"/>
    <col min="6643" max="6643" width="14.42578125" customWidth="1"/>
    <col min="6644" max="6644" width="20.7109375" customWidth="1"/>
    <col min="6645" max="6645" width="17.5703125" customWidth="1"/>
    <col min="6646" max="6657" width="15.28515625" customWidth="1"/>
    <col min="6658" max="6658" width="18.7109375" customWidth="1"/>
    <col min="6894" max="6894" width="5.140625" customWidth="1"/>
    <col min="6895" max="6895" width="25.5703125" customWidth="1"/>
    <col min="6896" max="6896" width="17.85546875" customWidth="1"/>
    <col min="6897" max="6897" width="18.85546875" customWidth="1"/>
    <col min="6898" max="6898" width="15.5703125" customWidth="1"/>
    <col min="6899" max="6899" width="14.42578125" customWidth="1"/>
    <col min="6900" max="6900" width="20.7109375" customWidth="1"/>
    <col min="6901" max="6901" width="17.5703125" customWidth="1"/>
    <col min="6902" max="6913" width="15.28515625" customWidth="1"/>
    <col min="6914" max="6914" width="18.7109375" customWidth="1"/>
    <col min="7150" max="7150" width="5.140625" customWidth="1"/>
    <col min="7151" max="7151" width="25.5703125" customWidth="1"/>
    <col min="7152" max="7152" width="17.85546875" customWidth="1"/>
    <col min="7153" max="7153" width="18.85546875" customWidth="1"/>
    <col min="7154" max="7154" width="15.5703125" customWidth="1"/>
    <col min="7155" max="7155" width="14.42578125" customWidth="1"/>
    <col min="7156" max="7156" width="20.7109375" customWidth="1"/>
    <col min="7157" max="7157" width="17.5703125" customWidth="1"/>
    <col min="7158" max="7169" width="15.28515625" customWidth="1"/>
    <col min="7170" max="7170" width="18.7109375" customWidth="1"/>
    <col min="7406" max="7406" width="5.140625" customWidth="1"/>
    <col min="7407" max="7407" width="25.5703125" customWidth="1"/>
    <col min="7408" max="7408" width="17.85546875" customWidth="1"/>
    <col min="7409" max="7409" width="18.85546875" customWidth="1"/>
    <col min="7410" max="7410" width="15.5703125" customWidth="1"/>
    <col min="7411" max="7411" width="14.42578125" customWidth="1"/>
    <col min="7412" max="7412" width="20.7109375" customWidth="1"/>
    <col min="7413" max="7413" width="17.5703125" customWidth="1"/>
    <col min="7414" max="7425" width="15.28515625" customWidth="1"/>
    <col min="7426" max="7426" width="18.7109375" customWidth="1"/>
    <col min="7662" max="7662" width="5.140625" customWidth="1"/>
    <col min="7663" max="7663" width="25.5703125" customWidth="1"/>
    <col min="7664" max="7664" width="17.85546875" customWidth="1"/>
    <col min="7665" max="7665" width="18.85546875" customWidth="1"/>
    <col min="7666" max="7666" width="15.5703125" customWidth="1"/>
    <col min="7667" max="7667" width="14.42578125" customWidth="1"/>
    <col min="7668" max="7668" width="20.7109375" customWidth="1"/>
    <col min="7669" max="7669" width="17.5703125" customWidth="1"/>
    <col min="7670" max="7681" width="15.28515625" customWidth="1"/>
    <col min="7682" max="7682" width="18.7109375" customWidth="1"/>
    <col min="7918" max="7918" width="5.140625" customWidth="1"/>
    <col min="7919" max="7919" width="25.5703125" customWidth="1"/>
    <col min="7920" max="7920" width="17.85546875" customWidth="1"/>
    <col min="7921" max="7921" width="18.85546875" customWidth="1"/>
    <col min="7922" max="7922" width="15.5703125" customWidth="1"/>
    <col min="7923" max="7923" width="14.42578125" customWidth="1"/>
    <col min="7924" max="7924" width="20.7109375" customWidth="1"/>
    <col min="7925" max="7925" width="17.5703125" customWidth="1"/>
    <col min="7926" max="7937" width="15.28515625" customWidth="1"/>
    <col min="7938" max="7938" width="18.7109375" customWidth="1"/>
    <col min="8174" max="8174" width="5.140625" customWidth="1"/>
    <col min="8175" max="8175" width="25.5703125" customWidth="1"/>
    <col min="8176" max="8176" width="17.85546875" customWidth="1"/>
    <col min="8177" max="8177" width="18.85546875" customWidth="1"/>
    <col min="8178" max="8178" width="15.5703125" customWidth="1"/>
    <col min="8179" max="8179" width="14.42578125" customWidth="1"/>
    <col min="8180" max="8180" width="20.7109375" customWidth="1"/>
    <col min="8181" max="8181" width="17.5703125" customWidth="1"/>
    <col min="8182" max="8193" width="15.28515625" customWidth="1"/>
    <col min="8194" max="8194" width="18.7109375" customWidth="1"/>
    <col min="8430" max="8430" width="5.140625" customWidth="1"/>
    <col min="8431" max="8431" width="25.5703125" customWidth="1"/>
    <col min="8432" max="8432" width="17.85546875" customWidth="1"/>
    <col min="8433" max="8433" width="18.85546875" customWidth="1"/>
    <col min="8434" max="8434" width="15.5703125" customWidth="1"/>
    <col min="8435" max="8435" width="14.42578125" customWidth="1"/>
    <col min="8436" max="8436" width="20.7109375" customWidth="1"/>
    <col min="8437" max="8437" width="17.5703125" customWidth="1"/>
    <col min="8438" max="8449" width="15.28515625" customWidth="1"/>
    <col min="8450" max="8450" width="18.7109375" customWidth="1"/>
    <col min="8686" max="8686" width="5.140625" customWidth="1"/>
    <col min="8687" max="8687" width="25.5703125" customWidth="1"/>
    <col min="8688" max="8688" width="17.85546875" customWidth="1"/>
    <col min="8689" max="8689" width="18.85546875" customWidth="1"/>
    <col min="8690" max="8690" width="15.5703125" customWidth="1"/>
    <col min="8691" max="8691" width="14.42578125" customWidth="1"/>
    <col min="8692" max="8692" width="20.7109375" customWidth="1"/>
    <col min="8693" max="8693" width="17.5703125" customWidth="1"/>
    <col min="8694" max="8705" width="15.28515625" customWidth="1"/>
    <col min="8706" max="8706" width="18.7109375" customWidth="1"/>
    <col min="8942" max="8942" width="5.140625" customWidth="1"/>
    <col min="8943" max="8943" width="25.5703125" customWidth="1"/>
    <col min="8944" max="8944" width="17.85546875" customWidth="1"/>
    <col min="8945" max="8945" width="18.85546875" customWidth="1"/>
    <col min="8946" max="8946" width="15.5703125" customWidth="1"/>
    <col min="8947" max="8947" width="14.42578125" customWidth="1"/>
    <col min="8948" max="8948" width="20.7109375" customWidth="1"/>
    <col min="8949" max="8949" width="17.5703125" customWidth="1"/>
    <col min="8950" max="8961" width="15.28515625" customWidth="1"/>
    <col min="8962" max="8962" width="18.7109375" customWidth="1"/>
    <col min="9198" max="9198" width="5.140625" customWidth="1"/>
    <col min="9199" max="9199" width="25.5703125" customWidth="1"/>
    <col min="9200" max="9200" width="17.85546875" customWidth="1"/>
    <col min="9201" max="9201" width="18.85546875" customWidth="1"/>
    <col min="9202" max="9202" width="15.5703125" customWidth="1"/>
    <col min="9203" max="9203" width="14.42578125" customWidth="1"/>
    <col min="9204" max="9204" width="20.7109375" customWidth="1"/>
    <col min="9205" max="9205" width="17.5703125" customWidth="1"/>
    <col min="9206" max="9217" width="15.28515625" customWidth="1"/>
    <col min="9218" max="9218" width="18.7109375" customWidth="1"/>
    <col min="9454" max="9454" width="5.140625" customWidth="1"/>
    <col min="9455" max="9455" width="25.5703125" customWidth="1"/>
    <col min="9456" max="9456" width="17.85546875" customWidth="1"/>
    <col min="9457" max="9457" width="18.85546875" customWidth="1"/>
    <col min="9458" max="9458" width="15.5703125" customWidth="1"/>
    <col min="9459" max="9459" width="14.42578125" customWidth="1"/>
    <col min="9460" max="9460" width="20.7109375" customWidth="1"/>
    <col min="9461" max="9461" width="17.5703125" customWidth="1"/>
    <col min="9462" max="9473" width="15.28515625" customWidth="1"/>
    <col min="9474" max="9474" width="18.7109375" customWidth="1"/>
    <col min="9710" max="9710" width="5.140625" customWidth="1"/>
    <col min="9711" max="9711" width="25.5703125" customWidth="1"/>
    <col min="9712" max="9712" width="17.85546875" customWidth="1"/>
    <col min="9713" max="9713" width="18.85546875" customWidth="1"/>
    <col min="9714" max="9714" width="15.5703125" customWidth="1"/>
    <col min="9715" max="9715" width="14.42578125" customWidth="1"/>
    <col min="9716" max="9716" width="20.7109375" customWidth="1"/>
    <col min="9717" max="9717" width="17.5703125" customWidth="1"/>
    <col min="9718" max="9729" width="15.28515625" customWidth="1"/>
    <col min="9730" max="9730" width="18.7109375" customWidth="1"/>
    <col min="9966" max="9966" width="5.140625" customWidth="1"/>
    <col min="9967" max="9967" width="25.5703125" customWidth="1"/>
    <col min="9968" max="9968" width="17.85546875" customWidth="1"/>
    <col min="9969" max="9969" width="18.85546875" customWidth="1"/>
    <col min="9970" max="9970" width="15.5703125" customWidth="1"/>
    <col min="9971" max="9971" width="14.42578125" customWidth="1"/>
    <col min="9972" max="9972" width="20.7109375" customWidth="1"/>
    <col min="9973" max="9973" width="17.5703125" customWidth="1"/>
    <col min="9974" max="9985" width="15.28515625" customWidth="1"/>
    <col min="9986" max="9986" width="18.7109375" customWidth="1"/>
    <col min="10222" max="10222" width="5.140625" customWidth="1"/>
    <col min="10223" max="10223" width="25.5703125" customWidth="1"/>
    <col min="10224" max="10224" width="17.85546875" customWidth="1"/>
    <col min="10225" max="10225" width="18.85546875" customWidth="1"/>
    <col min="10226" max="10226" width="15.5703125" customWidth="1"/>
    <col min="10227" max="10227" width="14.42578125" customWidth="1"/>
    <col min="10228" max="10228" width="20.7109375" customWidth="1"/>
    <col min="10229" max="10229" width="17.5703125" customWidth="1"/>
    <col min="10230" max="10241" width="15.28515625" customWidth="1"/>
    <col min="10242" max="10242" width="18.7109375" customWidth="1"/>
    <col min="10478" max="10478" width="5.140625" customWidth="1"/>
    <col min="10479" max="10479" width="25.5703125" customWidth="1"/>
    <col min="10480" max="10480" width="17.85546875" customWidth="1"/>
    <col min="10481" max="10481" width="18.85546875" customWidth="1"/>
    <col min="10482" max="10482" width="15.5703125" customWidth="1"/>
    <col min="10483" max="10483" width="14.42578125" customWidth="1"/>
    <col min="10484" max="10484" width="20.7109375" customWidth="1"/>
    <col min="10485" max="10485" width="17.5703125" customWidth="1"/>
    <col min="10486" max="10497" width="15.28515625" customWidth="1"/>
    <col min="10498" max="10498" width="18.7109375" customWidth="1"/>
    <col min="10734" max="10734" width="5.140625" customWidth="1"/>
    <col min="10735" max="10735" width="25.5703125" customWidth="1"/>
    <col min="10736" max="10736" width="17.85546875" customWidth="1"/>
    <col min="10737" max="10737" width="18.85546875" customWidth="1"/>
    <col min="10738" max="10738" width="15.5703125" customWidth="1"/>
    <col min="10739" max="10739" width="14.42578125" customWidth="1"/>
    <col min="10740" max="10740" width="20.7109375" customWidth="1"/>
    <col min="10741" max="10741" width="17.5703125" customWidth="1"/>
    <col min="10742" max="10753" width="15.28515625" customWidth="1"/>
    <col min="10754" max="10754" width="18.7109375" customWidth="1"/>
    <col min="10990" max="10990" width="5.140625" customWidth="1"/>
    <col min="10991" max="10991" width="25.5703125" customWidth="1"/>
    <col min="10992" max="10992" width="17.85546875" customWidth="1"/>
    <col min="10993" max="10993" width="18.85546875" customWidth="1"/>
    <col min="10994" max="10994" width="15.5703125" customWidth="1"/>
    <col min="10995" max="10995" width="14.42578125" customWidth="1"/>
    <col min="10996" max="10996" width="20.7109375" customWidth="1"/>
    <col min="10997" max="10997" width="17.5703125" customWidth="1"/>
    <col min="10998" max="11009" width="15.28515625" customWidth="1"/>
    <col min="11010" max="11010" width="18.7109375" customWidth="1"/>
    <col min="11246" max="11246" width="5.140625" customWidth="1"/>
    <col min="11247" max="11247" width="25.5703125" customWidth="1"/>
    <col min="11248" max="11248" width="17.85546875" customWidth="1"/>
    <col min="11249" max="11249" width="18.85546875" customWidth="1"/>
    <col min="11250" max="11250" width="15.5703125" customWidth="1"/>
    <col min="11251" max="11251" width="14.42578125" customWidth="1"/>
    <col min="11252" max="11252" width="20.7109375" customWidth="1"/>
    <col min="11253" max="11253" width="17.5703125" customWidth="1"/>
    <col min="11254" max="11265" width="15.28515625" customWidth="1"/>
    <col min="11266" max="11266" width="18.7109375" customWidth="1"/>
    <col min="11502" max="11502" width="5.140625" customWidth="1"/>
    <col min="11503" max="11503" width="25.5703125" customWidth="1"/>
    <col min="11504" max="11504" width="17.85546875" customWidth="1"/>
    <col min="11505" max="11505" width="18.85546875" customWidth="1"/>
    <col min="11506" max="11506" width="15.5703125" customWidth="1"/>
    <col min="11507" max="11507" width="14.42578125" customWidth="1"/>
    <col min="11508" max="11508" width="20.7109375" customWidth="1"/>
    <col min="11509" max="11509" width="17.5703125" customWidth="1"/>
    <col min="11510" max="11521" width="15.28515625" customWidth="1"/>
    <col min="11522" max="11522" width="18.7109375" customWidth="1"/>
    <col min="11758" max="11758" width="5.140625" customWidth="1"/>
    <col min="11759" max="11759" width="25.5703125" customWidth="1"/>
    <col min="11760" max="11760" width="17.85546875" customWidth="1"/>
    <col min="11761" max="11761" width="18.85546875" customWidth="1"/>
    <col min="11762" max="11762" width="15.5703125" customWidth="1"/>
    <col min="11763" max="11763" width="14.42578125" customWidth="1"/>
    <col min="11764" max="11764" width="20.7109375" customWidth="1"/>
    <col min="11765" max="11765" width="17.5703125" customWidth="1"/>
    <col min="11766" max="11777" width="15.28515625" customWidth="1"/>
    <col min="11778" max="11778" width="18.7109375" customWidth="1"/>
    <col min="12014" max="12014" width="5.140625" customWidth="1"/>
    <col min="12015" max="12015" width="25.5703125" customWidth="1"/>
    <col min="12016" max="12016" width="17.85546875" customWidth="1"/>
    <col min="12017" max="12017" width="18.85546875" customWidth="1"/>
    <col min="12018" max="12018" width="15.5703125" customWidth="1"/>
    <col min="12019" max="12019" width="14.42578125" customWidth="1"/>
    <col min="12020" max="12020" width="20.7109375" customWidth="1"/>
    <col min="12021" max="12021" width="17.5703125" customWidth="1"/>
    <col min="12022" max="12033" width="15.28515625" customWidth="1"/>
    <col min="12034" max="12034" width="18.7109375" customWidth="1"/>
    <col min="12270" max="12270" width="5.140625" customWidth="1"/>
    <col min="12271" max="12271" width="25.5703125" customWidth="1"/>
    <col min="12272" max="12272" width="17.85546875" customWidth="1"/>
    <col min="12273" max="12273" width="18.85546875" customWidth="1"/>
    <col min="12274" max="12274" width="15.5703125" customWidth="1"/>
    <col min="12275" max="12275" width="14.42578125" customWidth="1"/>
    <col min="12276" max="12276" width="20.7109375" customWidth="1"/>
    <col min="12277" max="12277" width="17.5703125" customWidth="1"/>
    <col min="12278" max="12289" width="15.28515625" customWidth="1"/>
    <col min="12290" max="12290" width="18.7109375" customWidth="1"/>
    <col min="12526" max="12526" width="5.140625" customWidth="1"/>
    <col min="12527" max="12527" width="25.5703125" customWidth="1"/>
    <col min="12528" max="12528" width="17.85546875" customWidth="1"/>
    <col min="12529" max="12529" width="18.85546875" customWidth="1"/>
    <col min="12530" max="12530" width="15.5703125" customWidth="1"/>
    <col min="12531" max="12531" width="14.42578125" customWidth="1"/>
    <col min="12532" max="12532" width="20.7109375" customWidth="1"/>
    <col min="12533" max="12533" width="17.5703125" customWidth="1"/>
    <col min="12534" max="12545" width="15.28515625" customWidth="1"/>
    <col min="12546" max="12546" width="18.7109375" customWidth="1"/>
    <col min="12782" max="12782" width="5.140625" customWidth="1"/>
    <col min="12783" max="12783" width="25.5703125" customWidth="1"/>
    <col min="12784" max="12784" width="17.85546875" customWidth="1"/>
    <col min="12785" max="12785" width="18.85546875" customWidth="1"/>
    <col min="12786" max="12786" width="15.5703125" customWidth="1"/>
    <col min="12787" max="12787" width="14.42578125" customWidth="1"/>
    <col min="12788" max="12788" width="20.7109375" customWidth="1"/>
    <col min="12789" max="12789" width="17.5703125" customWidth="1"/>
    <col min="12790" max="12801" width="15.28515625" customWidth="1"/>
    <col min="12802" max="12802" width="18.7109375" customWidth="1"/>
    <col min="13038" max="13038" width="5.140625" customWidth="1"/>
    <col min="13039" max="13039" width="25.5703125" customWidth="1"/>
    <col min="13040" max="13040" width="17.85546875" customWidth="1"/>
    <col min="13041" max="13041" width="18.85546875" customWidth="1"/>
    <col min="13042" max="13042" width="15.5703125" customWidth="1"/>
    <col min="13043" max="13043" width="14.42578125" customWidth="1"/>
    <col min="13044" max="13044" width="20.7109375" customWidth="1"/>
    <col min="13045" max="13045" width="17.5703125" customWidth="1"/>
    <col min="13046" max="13057" width="15.28515625" customWidth="1"/>
    <col min="13058" max="13058" width="18.7109375" customWidth="1"/>
    <col min="13294" max="13294" width="5.140625" customWidth="1"/>
    <col min="13295" max="13295" width="25.5703125" customWidth="1"/>
    <col min="13296" max="13296" width="17.85546875" customWidth="1"/>
    <col min="13297" max="13297" width="18.85546875" customWidth="1"/>
    <col min="13298" max="13298" width="15.5703125" customWidth="1"/>
    <col min="13299" max="13299" width="14.42578125" customWidth="1"/>
    <col min="13300" max="13300" width="20.7109375" customWidth="1"/>
    <col min="13301" max="13301" width="17.5703125" customWidth="1"/>
    <col min="13302" max="13313" width="15.28515625" customWidth="1"/>
    <col min="13314" max="13314" width="18.7109375" customWidth="1"/>
    <col min="13550" max="13550" width="5.140625" customWidth="1"/>
    <col min="13551" max="13551" width="25.5703125" customWidth="1"/>
    <col min="13552" max="13552" width="17.85546875" customWidth="1"/>
    <col min="13553" max="13553" width="18.85546875" customWidth="1"/>
    <col min="13554" max="13554" width="15.5703125" customWidth="1"/>
    <col min="13555" max="13555" width="14.42578125" customWidth="1"/>
    <col min="13556" max="13556" width="20.7109375" customWidth="1"/>
    <col min="13557" max="13557" width="17.5703125" customWidth="1"/>
    <col min="13558" max="13569" width="15.28515625" customWidth="1"/>
    <col min="13570" max="13570" width="18.7109375" customWidth="1"/>
    <col min="13806" max="13806" width="5.140625" customWidth="1"/>
    <col min="13807" max="13807" width="25.5703125" customWidth="1"/>
    <col min="13808" max="13808" width="17.85546875" customWidth="1"/>
    <col min="13809" max="13809" width="18.85546875" customWidth="1"/>
    <col min="13810" max="13810" width="15.5703125" customWidth="1"/>
    <col min="13811" max="13811" width="14.42578125" customWidth="1"/>
    <col min="13812" max="13812" width="20.7109375" customWidth="1"/>
    <col min="13813" max="13813" width="17.5703125" customWidth="1"/>
    <col min="13814" max="13825" width="15.28515625" customWidth="1"/>
    <col min="13826" max="13826" width="18.7109375" customWidth="1"/>
    <col min="14062" max="14062" width="5.140625" customWidth="1"/>
    <col min="14063" max="14063" width="25.5703125" customWidth="1"/>
    <col min="14064" max="14064" width="17.85546875" customWidth="1"/>
    <col min="14065" max="14065" width="18.85546875" customWidth="1"/>
    <col min="14066" max="14066" width="15.5703125" customWidth="1"/>
    <col min="14067" max="14067" width="14.42578125" customWidth="1"/>
    <col min="14068" max="14068" width="20.7109375" customWidth="1"/>
    <col min="14069" max="14069" width="17.5703125" customWidth="1"/>
    <col min="14070" max="14081" width="15.28515625" customWidth="1"/>
    <col min="14082" max="14082" width="18.7109375" customWidth="1"/>
    <col min="14318" max="14318" width="5.140625" customWidth="1"/>
    <col min="14319" max="14319" width="25.5703125" customWidth="1"/>
    <col min="14320" max="14320" width="17.85546875" customWidth="1"/>
    <col min="14321" max="14321" width="18.85546875" customWidth="1"/>
    <col min="14322" max="14322" width="15.5703125" customWidth="1"/>
    <col min="14323" max="14323" width="14.42578125" customWidth="1"/>
    <col min="14324" max="14324" width="20.7109375" customWidth="1"/>
    <col min="14325" max="14325" width="17.5703125" customWidth="1"/>
    <col min="14326" max="14337" width="15.28515625" customWidth="1"/>
    <col min="14338" max="14338" width="18.7109375" customWidth="1"/>
    <col min="14574" max="14574" width="5.140625" customWidth="1"/>
    <col min="14575" max="14575" width="25.5703125" customWidth="1"/>
    <col min="14576" max="14576" width="17.85546875" customWidth="1"/>
    <col min="14577" max="14577" width="18.85546875" customWidth="1"/>
    <col min="14578" max="14578" width="15.5703125" customWidth="1"/>
    <col min="14579" max="14579" width="14.42578125" customWidth="1"/>
    <col min="14580" max="14580" width="20.7109375" customWidth="1"/>
    <col min="14581" max="14581" width="17.5703125" customWidth="1"/>
    <col min="14582" max="14593" width="15.28515625" customWidth="1"/>
    <col min="14594" max="14594" width="18.7109375" customWidth="1"/>
    <col min="14830" max="14830" width="5.140625" customWidth="1"/>
    <col min="14831" max="14831" width="25.5703125" customWidth="1"/>
    <col min="14832" max="14832" width="17.85546875" customWidth="1"/>
    <col min="14833" max="14833" width="18.85546875" customWidth="1"/>
    <col min="14834" max="14834" width="15.5703125" customWidth="1"/>
    <col min="14835" max="14835" width="14.42578125" customWidth="1"/>
    <col min="14836" max="14836" width="20.7109375" customWidth="1"/>
    <col min="14837" max="14837" width="17.5703125" customWidth="1"/>
    <col min="14838" max="14849" width="15.28515625" customWidth="1"/>
    <col min="14850" max="14850" width="18.7109375" customWidth="1"/>
    <col min="15086" max="15086" width="5.140625" customWidth="1"/>
    <col min="15087" max="15087" width="25.5703125" customWidth="1"/>
    <col min="15088" max="15088" width="17.85546875" customWidth="1"/>
    <col min="15089" max="15089" width="18.85546875" customWidth="1"/>
    <col min="15090" max="15090" width="15.5703125" customWidth="1"/>
    <col min="15091" max="15091" width="14.42578125" customWidth="1"/>
    <col min="15092" max="15092" width="20.7109375" customWidth="1"/>
    <col min="15093" max="15093" width="17.5703125" customWidth="1"/>
    <col min="15094" max="15105" width="15.28515625" customWidth="1"/>
    <col min="15106" max="15106" width="18.7109375" customWidth="1"/>
    <col min="15342" max="15342" width="5.140625" customWidth="1"/>
    <col min="15343" max="15343" width="25.5703125" customWidth="1"/>
    <col min="15344" max="15344" width="17.85546875" customWidth="1"/>
    <col min="15345" max="15345" width="18.85546875" customWidth="1"/>
    <col min="15346" max="15346" width="15.5703125" customWidth="1"/>
    <col min="15347" max="15347" width="14.42578125" customWidth="1"/>
    <col min="15348" max="15348" width="20.7109375" customWidth="1"/>
    <col min="15349" max="15349" width="17.5703125" customWidth="1"/>
    <col min="15350" max="15361" width="15.28515625" customWidth="1"/>
    <col min="15362" max="15362" width="18.7109375" customWidth="1"/>
    <col min="15598" max="15598" width="5.140625" customWidth="1"/>
    <col min="15599" max="15599" width="25.5703125" customWidth="1"/>
    <col min="15600" max="15600" width="17.85546875" customWidth="1"/>
    <col min="15601" max="15601" width="18.85546875" customWidth="1"/>
    <col min="15602" max="15602" width="15.5703125" customWidth="1"/>
    <col min="15603" max="15603" width="14.42578125" customWidth="1"/>
    <col min="15604" max="15604" width="20.7109375" customWidth="1"/>
    <col min="15605" max="15605" width="17.5703125" customWidth="1"/>
    <col min="15606" max="15617" width="15.28515625" customWidth="1"/>
    <col min="15618" max="15618" width="18.7109375" customWidth="1"/>
    <col min="15854" max="15854" width="5.140625" customWidth="1"/>
    <col min="15855" max="15855" width="25.5703125" customWidth="1"/>
    <col min="15856" max="15856" width="17.85546875" customWidth="1"/>
    <col min="15857" max="15857" width="18.85546875" customWidth="1"/>
    <col min="15858" max="15858" width="15.5703125" customWidth="1"/>
    <col min="15859" max="15859" width="14.42578125" customWidth="1"/>
    <col min="15860" max="15860" width="20.7109375" customWidth="1"/>
    <col min="15861" max="15861" width="17.5703125" customWidth="1"/>
    <col min="15862" max="15873" width="15.28515625" customWidth="1"/>
    <col min="15874" max="15874" width="18.7109375" customWidth="1"/>
    <col min="16110" max="16110" width="5.140625" customWidth="1"/>
    <col min="16111" max="16111" width="25.5703125" customWidth="1"/>
    <col min="16112" max="16112" width="17.85546875" customWidth="1"/>
    <col min="16113" max="16113" width="18.85546875" customWidth="1"/>
    <col min="16114" max="16114" width="15.5703125" customWidth="1"/>
    <col min="16115" max="16115" width="14.42578125" customWidth="1"/>
    <col min="16116" max="16116" width="20.7109375" customWidth="1"/>
    <col min="16117" max="16117" width="17.5703125" customWidth="1"/>
    <col min="16118" max="16129" width="15.28515625" customWidth="1"/>
    <col min="16130" max="16130" width="18.7109375" customWidth="1"/>
  </cols>
  <sheetData>
    <row r="1" spans="1:7" ht="18" x14ac:dyDescent="0.25">
      <c r="A1" s="170" t="s">
        <v>0</v>
      </c>
      <c r="B1" s="170"/>
      <c r="C1" s="170"/>
      <c r="D1" s="170"/>
      <c r="E1" s="170"/>
      <c r="F1" s="170"/>
      <c r="G1" s="170"/>
    </row>
    <row r="2" spans="1:7" ht="15.75" x14ac:dyDescent="0.25">
      <c r="A2" s="117" t="s">
        <v>160</v>
      </c>
      <c r="B2" s="117"/>
      <c r="C2" s="117"/>
      <c r="D2" s="117"/>
      <c r="E2" s="117"/>
      <c r="F2" s="117"/>
      <c r="G2" s="117"/>
    </row>
    <row r="3" spans="1:7" ht="15.75" x14ac:dyDescent="0.25">
      <c r="A3" s="117" t="s">
        <v>219</v>
      </c>
      <c r="B3" s="117"/>
      <c r="C3" s="117"/>
      <c r="D3" s="117"/>
      <c r="E3" s="117"/>
      <c r="F3" s="117"/>
      <c r="G3" s="117"/>
    </row>
    <row r="4" spans="1:7" ht="15.75" x14ac:dyDescent="0.25">
      <c r="A4" s="118"/>
      <c r="B4" s="118"/>
      <c r="C4" s="118"/>
      <c r="D4" s="118"/>
      <c r="E4" s="118"/>
      <c r="F4" s="118"/>
      <c r="G4" s="118"/>
    </row>
    <row r="5" spans="1:7" ht="16.5" thickBot="1" x14ac:dyDescent="0.3">
      <c r="A5" s="119" t="s">
        <v>176</v>
      </c>
      <c r="B5" s="120"/>
      <c r="C5" s="120"/>
      <c r="D5" s="120"/>
      <c r="E5" s="120"/>
      <c r="F5" s="120"/>
      <c r="G5" s="40"/>
    </row>
    <row r="6" spans="1:7" ht="47.25" x14ac:dyDescent="0.25">
      <c r="A6" s="171"/>
      <c r="B6" s="172"/>
      <c r="C6" s="172"/>
      <c r="D6" s="173"/>
      <c r="E6" s="41" t="s">
        <v>178</v>
      </c>
      <c r="F6" s="42" t="s">
        <v>179</v>
      </c>
      <c r="G6" s="43" t="s">
        <v>180</v>
      </c>
    </row>
    <row r="7" spans="1:7" ht="15.75" x14ac:dyDescent="0.25">
      <c r="A7" s="44">
        <v>1</v>
      </c>
      <c r="B7" s="160" t="s">
        <v>181</v>
      </c>
      <c r="C7" s="160"/>
      <c r="D7" s="161"/>
      <c r="E7" s="162">
        <v>6798.2</v>
      </c>
      <c r="F7" s="165">
        <v>0.96</v>
      </c>
      <c r="G7" s="45">
        <v>120972.56</v>
      </c>
    </row>
    <row r="8" spans="1:7" ht="15.75" x14ac:dyDescent="0.25">
      <c r="A8" s="44">
        <v>2</v>
      </c>
      <c r="B8" s="160" t="s">
        <v>182</v>
      </c>
      <c r="C8" s="160"/>
      <c r="D8" s="161"/>
      <c r="E8" s="163"/>
      <c r="F8" s="166"/>
      <c r="G8" s="45"/>
    </row>
    <row r="9" spans="1:7" ht="15.75" x14ac:dyDescent="0.25">
      <c r="A9" s="46"/>
      <c r="B9" s="168" t="s">
        <v>183</v>
      </c>
      <c r="C9" s="168"/>
      <c r="D9" s="169"/>
      <c r="E9" s="163"/>
      <c r="F9" s="166"/>
      <c r="G9" s="45">
        <f>F7*D16*E7</f>
        <v>78315.263999999996</v>
      </c>
    </row>
    <row r="10" spans="1:7" ht="15.75" x14ac:dyDescent="0.25">
      <c r="A10" s="46"/>
      <c r="B10" s="168" t="s">
        <v>184</v>
      </c>
      <c r="C10" s="168"/>
      <c r="D10" s="169"/>
      <c r="E10" s="163"/>
      <c r="F10" s="166"/>
      <c r="G10" s="45">
        <v>0</v>
      </c>
    </row>
    <row r="11" spans="1:7" ht="15.75" x14ac:dyDescent="0.25">
      <c r="A11" s="44">
        <v>3</v>
      </c>
      <c r="B11" s="160" t="s">
        <v>185</v>
      </c>
      <c r="C11" s="160"/>
      <c r="D11" s="161"/>
      <c r="E11" s="163"/>
      <c r="F11" s="166"/>
      <c r="G11" s="45">
        <f>G18+G20+G24</f>
        <v>108999.99976096</v>
      </c>
    </row>
    <row r="12" spans="1:7" ht="16.5" thickBot="1" x14ac:dyDescent="0.3">
      <c r="A12" s="47">
        <v>4</v>
      </c>
      <c r="B12" s="152" t="s">
        <v>186</v>
      </c>
      <c r="C12" s="153"/>
      <c r="D12" s="153"/>
      <c r="E12" s="164"/>
      <c r="F12" s="167"/>
      <c r="G12" s="48">
        <f>G7+G9+G10-G11</f>
        <v>90287.824239039997</v>
      </c>
    </row>
    <row r="13" spans="1:7" s="49" customFormat="1" ht="13.5" thickBot="1" x14ac:dyDescent="0.3">
      <c r="A13" s="154"/>
      <c r="B13" s="154"/>
      <c r="C13" s="154"/>
      <c r="D13" s="154"/>
      <c r="E13" s="154"/>
      <c r="F13" s="155"/>
      <c r="G13" s="155"/>
    </row>
    <row r="14" spans="1:7" s="49" customFormat="1" ht="21" thickBot="1" x14ac:dyDescent="0.3">
      <c r="A14" s="119" t="s">
        <v>187</v>
      </c>
      <c r="B14" s="119"/>
      <c r="C14" s="119"/>
      <c r="D14" s="119"/>
      <c r="E14" s="119"/>
      <c r="F14" s="156" t="s">
        <v>188</v>
      </c>
      <c r="G14" s="157"/>
    </row>
    <row r="15" spans="1:7" s="49" customFormat="1" ht="42.75" x14ac:dyDescent="0.25">
      <c r="A15" s="158" t="s">
        <v>189</v>
      </c>
      <c r="B15" s="159"/>
      <c r="C15" s="50" t="s">
        <v>190</v>
      </c>
      <c r="D15" s="51" t="s">
        <v>191</v>
      </c>
      <c r="E15" s="52"/>
      <c r="F15" s="53"/>
      <c r="G15" s="53"/>
    </row>
    <row r="16" spans="1:7" s="49" customFormat="1" ht="21" thickBot="1" x14ac:dyDescent="0.3">
      <c r="A16" s="144">
        <v>44166</v>
      </c>
      <c r="B16" s="145"/>
      <c r="C16" s="54">
        <v>44530</v>
      </c>
      <c r="D16" s="55">
        <f>ROUND(DAYS360(A16,C16)/30,0)</f>
        <v>12</v>
      </c>
      <c r="E16" s="52"/>
      <c r="F16" s="53"/>
      <c r="G16" s="53"/>
    </row>
    <row r="17" spans="1:7" s="49" customFormat="1" ht="48" thickBot="1" x14ac:dyDescent="0.3">
      <c r="A17" s="56" t="s">
        <v>192</v>
      </c>
      <c r="B17" s="146" t="s">
        <v>193</v>
      </c>
      <c r="C17" s="147"/>
      <c r="D17" s="146" t="s">
        <v>177</v>
      </c>
      <c r="E17" s="148"/>
      <c r="F17" s="57" t="s">
        <v>194</v>
      </c>
      <c r="G17" s="58" t="s">
        <v>195</v>
      </c>
    </row>
    <row r="18" spans="1:7" ht="15.75" x14ac:dyDescent="0.25">
      <c r="A18" s="59">
        <v>1</v>
      </c>
      <c r="B18" s="149" t="s">
        <v>196</v>
      </c>
      <c r="C18" s="149"/>
      <c r="D18" s="149"/>
      <c r="E18" s="149"/>
      <c r="F18" s="60">
        <v>0.36774440000000003</v>
      </c>
      <c r="G18" s="61">
        <f>F18*E7*D16</f>
        <v>29999.999760960003</v>
      </c>
    </row>
    <row r="19" spans="1:7" ht="15.75" x14ac:dyDescent="0.25">
      <c r="A19" s="62"/>
      <c r="B19" s="150"/>
      <c r="C19" s="150"/>
      <c r="D19" s="151"/>
      <c r="E19" s="151"/>
      <c r="F19" s="63"/>
      <c r="G19" s="64"/>
    </row>
    <row r="20" spans="1:7" ht="15.75" x14ac:dyDescent="0.25">
      <c r="A20" s="62">
        <v>2</v>
      </c>
      <c r="B20" s="122" t="s">
        <v>197</v>
      </c>
      <c r="C20" s="122"/>
      <c r="D20" s="122"/>
      <c r="E20" s="122"/>
      <c r="F20" s="63">
        <f>G20/E7/$D$16</f>
        <v>0.18387220146509373</v>
      </c>
      <c r="G20" s="64">
        <v>15000</v>
      </c>
    </row>
    <row r="21" spans="1:7" ht="15.75" x14ac:dyDescent="0.25">
      <c r="A21" s="62"/>
      <c r="B21" s="141" t="s">
        <v>198</v>
      </c>
      <c r="C21" s="141"/>
      <c r="D21" s="142" t="s">
        <v>199</v>
      </c>
      <c r="E21" s="143"/>
      <c r="F21" s="63"/>
      <c r="G21" s="64"/>
    </row>
    <row r="22" spans="1:7" ht="15.75" x14ac:dyDescent="0.25">
      <c r="A22" s="62"/>
      <c r="B22" s="141" t="s">
        <v>198</v>
      </c>
      <c r="C22" s="141"/>
      <c r="D22" s="142" t="s">
        <v>200</v>
      </c>
      <c r="E22" s="143"/>
      <c r="F22" s="63"/>
      <c r="G22" s="64"/>
    </row>
    <row r="23" spans="1:7" ht="15.75" x14ac:dyDescent="0.25">
      <c r="A23" s="62"/>
      <c r="B23" s="141" t="s">
        <v>198</v>
      </c>
      <c r="C23" s="141"/>
      <c r="D23" s="142" t="s">
        <v>201</v>
      </c>
      <c r="E23" s="143"/>
      <c r="F23" s="63"/>
      <c r="G23" s="65"/>
    </row>
    <row r="24" spans="1:7" ht="15.75" x14ac:dyDescent="0.25">
      <c r="A24" s="62"/>
      <c r="B24" s="134" t="s">
        <v>202</v>
      </c>
      <c r="C24" s="135"/>
      <c r="D24" s="135"/>
      <c r="E24" s="135"/>
      <c r="F24" s="66"/>
      <c r="G24" s="65">
        <f>SUM(G26:G35)</f>
        <v>64000</v>
      </c>
    </row>
    <row r="25" spans="1:7" ht="15.75" x14ac:dyDescent="0.25">
      <c r="A25" s="62">
        <v>3</v>
      </c>
      <c r="B25" s="136" t="s">
        <v>203</v>
      </c>
      <c r="C25" s="136"/>
      <c r="D25" s="136"/>
      <c r="E25" s="136"/>
      <c r="F25" s="63"/>
      <c r="G25" s="67"/>
    </row>
    <row r="26" spans="1:7" ht="15.75" x14ac:dyDescent="0.25">
      <c r="A26" s="62">
        <v>4</v>
      </c>
      <c r="B26" s="122" t="s">
        <v>204</v>
      </c>
      <c r="C26" s="122"/>
      <c r="D26" s="122"/>
      <c r="E26" s="122"/>
      <c r="F26" s="63"/>
      <c r="G26" s="65"/>
    </row>
    <row r="27" spans="1:7" ht="15.75" x14ac:dyDescent="0.25">
      <c r="A27" s="62"/>
      <c r="B27" s="137" t="s">
        <v>205</v>
      </c>
      <c r="C27" s="138"/>
      <c r="D27" s="139" t="s">
        <v>206</v>
      </c>
      <c r="E27" s="140"/>
      <c r="F27" s="63">
        <f>SUM(G27/D16/E7)</f>
        <v>0.1838722014650937</v>
      </c>
      <c r="G27" s="65">
        <v>15000</v>
      </c>
    </row>
    <row r="28" spans="1:7" ht="15.75" x14ac:dyDescent="0.25">
      <c r="A28" s="62"/>
      <c r="B28" s="141" t="s">
        <v>207</v>
      </c>
      <c r="C28" s="141"/>
      <c r="D28" s="132" t="s">
        <v>208</v>
      </c>
      <c r="E28" s="132"/>
      <c r="F28" s="63">
        <f>SUM(G28/D16/E7)</f>
        <v>4.9032587057358322E-2</v>
      </c>
      <c r="G28" s="65">
        <v>4000</v>
      </c>
    </row>
    <row r="29" spans="1:7" ht="15.75" x14ac:dyDescent="0.25">
      <c r="A29" s="62">
        <v>5</v>
      </c>
      <c r="B29" s="130" t="s">
        <v>209</v>
      </c>
      <c r="C29" s="130"/>
      <c r="D29" s="130"/>
      <c r="E29" s="130"/>
      <c r="F29" s="63"/>
      <c r="G29" s="68"/>
    </row>
    <row r="30" spans="1:7" ht="15.75" x14ac:dyDescent="0.25">
      <c r="A30" s="69"/>
      <c r="B30" s="131" t="s">
        <v>210</v>
      </c>
      <c r="C30" s="131"/>
      <c r="D30" s="132" t="s">
        <v>211</v>
      </c>
      <c r="E30" s="132"/>
      <c r="F30" s="70">
        <f>G30/D16/E7</f>
        <v>0.1838722014650937</v>
      </c>
      <c r="G30" s="71">
        <v>15000</v>
      </c>
    </row>
    <row r="31" spans="1:7" ht="15.75" x14ac:dyDescent="0.25">
      <c r="A31" s="62">
        <v>6</v>
      </c>
      <c r="B31" s="133" t="s">
        <v>212</v>
      </c>
      <c r="C31" s="133"/>
      <c r="D31" s="133"/>
      <c r="E31" s="133"/>
      <c r="F31" s="63"/>
      <c r="G31" s="72"/>
    </row>
    <row r="32" spans="1:7" ht="15.75" x14ac:dyDescent="0.25">
      <c r="A32" s="62">
        <v>7</v>
      </c>
      <c r="B32" s="122" t="s">
        <v>213</v>
      </c>
      <c r="C32" s="122"/>
      <c r="D32" s="122"/>
      <c r="E32" s="122"/>
      <c r="F32" s="63"/>
      <c r="G32" s="64"/>
    </row>
    <row r="33" spans="1:7" ht="15.75" x14ac:dyDescent="0.25">
      <c r="A33" s="62">
        <v>8</v>
      </c>
      <c r="B33" s="122" t="s">
        <v>214</v>
      </c>
      <c r="C33" s="122"/>
      <c r="D33" s="122"/>
      <c r="E33" s="122"/>
      <c r="F33" s="63"/>
      <c r="G33" s="64"/>
    </row>
    <row r="34" spans="1:7" ht="15.75" x14ac:dyDescent="0.25">
      <c r="A34" s="62">
        <v>9</v>
      </c>
      <c r="B34" s="122" t="s">
        <v>215</v>
      </c>
      <c r="C34" s="122"/>
      <c r="D34" s="122"/>
      <c r="E34" s="122"/>
      <c r="F34" s="63"/>
      <c r="G34" s="73"/>
    </row>
    <row r="35" spans="1:7" ht="16.5" thickBot="1" x14ac:dyDescent="0.3">
      <c r="A35" s="74"/>
      <c r="B35" s="123" t="s">
        <v>216</v>
      </c>
      <c r="C35" s="123"/>
      <c r="D35" s="124"/>
      <c r="E35" s="125"/>
      <c r="F35" s="75">
        <f>SUM(G35/D16/E7)</f>
        <v>0.3677444029301874</v>
      </c>
      <c r="G35" s="76">
        <v>30000</v>
      </c>
    </row>
    <row r="37" spans="1:7" s="78" customFormat="1" ht="16.5" x14ac:dyDescent="0.25">
      <c r="B37" s="126" t="s">
        <v>217</v>
      </c>
      <c r="C37" s="127"/>
      <c r="D37" s="127"/>
      <c r="E37" s="128"/>
      <c r="F37" s="128"/>
      <c r="G37" s="128"/>
    </row>
    <row r="39" spans="1:7" x14ac:dyDescent="0.25">
      <c r="A39" s="79"/>
      <c r="B39" s="80"/>
      <c r="C39" s="80"/>
      <c r="D39" s="80"/>
      <c r="E39" s="80"/>
    </row>
    <row r="40" spans="1:7" ht="46.5" customHeight="1" x14ac:dyDescent="0.25">
      <c r="A40" s="129" t="s">
        <v>218</v>
      </c>
      <c r="B40" s="129"/>
      <c r="C40" s="129"/>
      <c r="D40" s="129"/>
      <c r="E40" s="129"/>
      <c r="F40" s="129"/>
      <c r="G40" s="129"/>
    </row>
    <row r="41" spans="1:7" ht="15.75" x14ac:dyDescent="0.25">
      <c r="A41" s="117"/>
      <c r="B41" s="117"/>
      <c r="C41" s="117"/>
      <c r="D41" s="117"/>
      <c r="E41" s="117"/>
      <c r="F41" s="117"/>
      <c r="G41" s="117"/>
    </row>
    <row r="42" spans="1:7" ht="15.75" x14ac:dyDescent="0.25">
      <c r="A42" s="117"/>
      <c r="B42" s="117"/>
      <c r="C42" s="117"/>
      <c r="D42" s="117"/>
      <c r="E42" s="117"/>
      <c r="F42" s="117"/>
      <c r="G42" s="117"/>
    </row>
    <row r="43" spans="1:7" ht="15.75" x14ac:dyDescent="0.25">
      <c r="A43" s="118"/>
      <c r="B43" s="118"/>
      <c r="C43" s="118"/>
      <c r="D43" s="118"/>
      <c r="E43" s="118"/>
      <c r="F43" s="118"/>
      <c r="G43" s="118"/>
    </row>
    <row r="44" spans="1:7" ht="20.25" hidden="1" x14ac:dyDescent="0.25">
      <c r="A44" s="119"/>
      <c r="B44" s="120"/>
      <c r="C44" s="120"/>
      <c r="D44" s="120"/>
      <c r="E44" s="120"/>
      <c r="F44" s="120"/>
      <c r="G44" s="40"/>
    </row>
    <row r="45" spans="1:7" ht="16.5" x14ac:dyDescent="0.25">
      <c r="A45" s="121"/>
      <c r="B45" s="121"/>
      <c r="C45" s="121"/>
      <c r="D45" s="121"/>
      <c r="E45" s="121"/>
      <c r="F45" s="121"/>
      <c r="G45" s="121"/>
    </row>
  </sheetData>
  <mergeCells count="54">
    <mergeCell ref="A6:D6"/>
    <mergeCell ref="A1:G1"/>
    <mergeCell ref="A2:G2"/>
    <mergeCell ref="A3:G3"/>
    <mergeCell ref="A4:G4"/>
    <mergeCell ref="A5:F5"/>
    <mergeCell ref="B7:D7"/>
    <mergeCell ref="E7:E12"/>
    <mergeCell ref="F7:F12"/>
    <mergeCell ref="B8:D8"/>
    <mergeCell ref="B9:D9"/>
    <mergeCell ref="B10:D10"/>
    <mergeCell ref="B11:D11"/>
    <mergeCell ref="B12:D12"/>
    <mergeCell ref="A13:G13"/>
    <mergeCell ref="A14:E14"/>
    <mergeCell ref="F14:G14"/>
    <mergeCell ref="A15:B15"/>
    <mergeCell ref="B23:C23"/>
    <mergeCell ref="D23:E23"/>
    <mergeCell ref="A16:B16"/>
    <mergeCell ref="B17:C17"/>
    <mergeCell ref="D17:E17"/>
    <mergeCell ref="B18:E18"/>
    <mergeCell ref="B19:C19"/>
    <mergeCell ref="D19:E19"/>
    <mergeCell ref="B20:E20"/>
    <mergeCell ref="B21:C21"/>
    <mergeCell ref="D21:E21"/>
    <mergeCell ref="B22:C22"/>
    <mergeCell ref="D22:E22"/>
    <mergeCell ref="B33:E33"/>
    <mergeCell ref="B24:E24"/>
    <mergeCell ref="B25:E25"/>
    <mergeCell ref="B26:E26"/>
    <mergeCell ref="B27:C27"/>
    <mergeCell ref="D27:E27"/>
    <mergeCell ref="B28:C28"/>
    <mergeCell ref="D28:E28"/>
    <mergeCell ref="B29:E29"/>
    <mergeCell ref="B30:C30"/>
    <mergeCell ref="D30:E30"/>
    <mergeCell ref="B31:E31"/>
    <mergeCell ref="B32:E32"/>
    <mergeCell ref="A42:G42"/>
    <mergeCell ref="A43:G43"/>
    <mergeCell ref="A44:F44"/>
    <mergeCell ref="A45:G45"/>
    <mergeCell ref="B34:E34"/>
    <mergeCell ref="B35:C35"/>
    <mergeCell ref="D35:E35"/>
    <mergeCell ref="B37:G37"/>
    <mergeCell ref="A40:G40"/>
    <mergeCell ref="A41:G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2021-06-09T05:39:13Z</cp:lastPrinted>
  <dcterms:created xsi:type="dcterms:W3CDTF">2019-04-22T09:14:10Z</dcterms:created>
  <dcterms:modified xsi:type="dcterms:W3CDTF">2021-06-09T05:39:16Z</dcterms:modified>
</cp:coreProperties>
</file>